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15" windowHeight="11790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单位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<sst xmlns="http://schemas.openxmlformats.org/spreadsheetml/2006/main" count="705" uniqueCount="257">
  <si>
    <t>单位预算收支总表</t>
  </si>
  <si>
    <t/>
  </si>
  <si>
    <t>预算单位编码及名称：360025 保定市徐水区东史端镇中心学校</t>
  </si>
  <si>
    <t>预算年度：2022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</si>
  <si>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</si>
  <si>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</si>
  <si>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</si>
  <si>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</si>
  <si>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</si>
  <si>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</si>
  <si>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</si>
  <si>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</si>
  <si>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</si>
  <si>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</si>
  <si>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</si>
  <si>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</si>
  <si>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</si>
  <si>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</si>
  <si>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</si>
  <si>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</si>
  <si>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</si>
  <si>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</si>
  <si>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</si>
  <si>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</si>
  <si>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</si>
  <si>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</si>
  <si>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</si>
  <si>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</si>
  <si>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</si>
  <si>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</si>
  <si>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</si>
  <si>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</si>
  <si>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</si>
  <si>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</si>
  <si>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</si>
  <si>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</si>
  <si>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</si>
  <si>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</si>
  <si>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</si>
  <si>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</si>
  <si>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</si>
  <si>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</si>
  <si>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</si>
  <si>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</si>
  <si>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</si>
  <si>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</si>
  <si>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</si>
  <si>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</si>
  <si>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</si>
  <si>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</si>
  <si>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</si>
  <si>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</si>
  <si>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</si>
  <si>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</si>
  <si>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</si>
  <si>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</si>
  <si>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</si>
  <si>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</si>
  <si>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</si>
  <si>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</si>
  <si>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</si>
  <si>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</si>
  <si>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</si>
  <si>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</si>
  <si>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</si>
  <si>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</si>
  <si>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</si>
  <si>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</si>
  <si>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</si>
  <si>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</si>
  <si>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</si>
  <si>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</si>
  <si>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</si>
  <si>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</si>
  <si>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</si>
  <si>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</si>
  <si>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</si>
  <si>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</si>
  <si>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</si>
  <si>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</si>
  <si>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</si>
  <si>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</si>
  <si>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</si>
  <si>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</si>
  <si>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</si>
  <si>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</si>
  <si>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</si>
  <si>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</si>
  <si>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</si>
  <si>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</si>
  <si>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</si>
  <si>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</si>
  <si>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</si>
  <si>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</si>
  <si>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</si>
  <si>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</si>
  <si>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</si>
  <si>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</si>
  <si>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</si>
  <si>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</si>
  <si>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</si>
  <si>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</si>
  <si>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</si>
  <si>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</si>
  <si>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</si>
  <si>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</si>
  <si>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</si>
  <si>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</si>
  <si>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</si>
  <si>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</si>
  <si>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</si>
  <si>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</si>
  <si>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</si>
  <si>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</si>
  <si>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</si>
  <si>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</si>
  <si>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</si>
  <si>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</si>
  <si>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</si>
  <si>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</si>
  <si>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</si>
  <si>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</si>
  <si>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</si>
  <si>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</si>
  <si>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</si>
  <si>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</si>
  <si>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</si>
  <si>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</si>
  <si>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</si>
  <si>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</si>
  <si>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</si>
  <si>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</si>
  <si>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</si>
  <si>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</si>
  <si>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</si>
  <si>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</si>
  <si>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</si>
  <si>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</si>
  <si>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</si>
  <si>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</si>
  <si>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</si>
  <si>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</si>
  <si>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</si>
  <si>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</si>
  <si>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</si>
  <si>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</si>
  <si>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</si>
  <si>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</si>
  <si>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</si>
  <si>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</si>
  <si>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</si>
  <si>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</si>
  <si>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</si>
  <si>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</si>
  <si>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</si>
  <si>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</si>
  <si>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</si>
  <si>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</si>
  <si>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</si>
  <si>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</si>
  <si>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</si>
  <si>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</si>
  <si>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</si>
  <si>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</si>
  <si>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</si>
  <si>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</si>
  <si>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</si>
  <si>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</si>
  <si>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</si>
  <si>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</si>
  <si>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</si>
  <si>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</si>
  <si>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</si>
  <si>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</si>
  <si>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</si>
  <si>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</si>
  <si>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360025 保定市徐水区东史端镇中心学校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</si>
  <si>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</si>
  <si>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</si>
  <si>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</si>
  <si>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</si>
  <si>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</si>
  <si>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</si>
  <si>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</si>
  <si>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</si>
  <si>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</si>
  <si>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</si>
  <si>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</si>
  <si>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</si>
  <si>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</si>
  <si>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</si>
  <si>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</si>
  <si>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</si>
  <si>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</si>
  <si>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</si>
  <si>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</si>
  <si>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</si>
  <si>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</si>
  <si>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</si>
  <si>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</si>
  <si>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</si>
  <si>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</si>
  <si>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</si>
  <si>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</si>
  <si>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</si>
  <si>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</si>
  <si>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</si>
  <si>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</si>
  <si>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</si>
  <si>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</si>
  <si>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</si>
  <si>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</si>
  <si>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</si>
  <si>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</si>
  <si>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</si>
  <si>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</si>
  <si>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</si>
  <si>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</si>
  <si>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</si>
  <si>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</si>
  <si>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</si>
  <si>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</si>
  <si>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</si>
  <si>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</si>
  <si>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</si>
  <si>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</si>
  <si>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</si>
  <si>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</si>
  <si>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</si>
  <si>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</si>
  <si>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</si>
  <si>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</si>
  <si>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</si>
  <si>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</si>
  <si>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</si>
  <si>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</si>
  <si>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</si>
  <si>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</si>
  <si>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</si>
  <si>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</si>
  <si>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</si>
  <si>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</si>
  <si>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</si>
  <si>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</si>
  <si>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</si>
  <si>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</si>
  <si>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</si>
  <si>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</si>
  <si>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</si>
  <si>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</si>
  <si>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</si>
  <si>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</si>
  <si>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</si>
  <si>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</si>
  <si>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</si>
  <si>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</si>
  <si>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我单位无财政拨款“三公”经费支出数据，以空表列示。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</si>
</sst>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27" fillId="21" borderId="10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6" fillId="0" borderId="0">
      <alignment horizontal="left"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C25" sqref="C25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35613895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1"/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14">
        <v>29990195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2845700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1120200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1657800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35613895</v>
      </c>
      <c r="D36" s="12" t="s">
        <v>51</v>
      </c>
      <c r="E36" s="14">
        <f>SUM(E6:E35)</f>
        <v>35613895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35613895</v>
      </c>
      <c r="D38" s="12" t="s">
        <v>55</v>
      </c>
      <c r="E38" s="14">
        <f>E36+E37</f>
        <v>35613895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workbookViewId="0">
      <selection activeCell="E6" sqref="E6:F6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ht="14.25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35613895</v>
      </c>
      <c r="E6" s="14">
        <f>E7+E29+E32+E38+E42+E45+E48</f>
        <v>35613895</v>
      </c>
      <c r="F6" s="14">
        <f>F7+F29+F32+F38+F42+F45+F48</f>
        <v>35613895</v>
      </c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29990195</v>
      </c>
      <c r="E7" s="14">
        <f>E8+E11+E17+E19+E21+E23+E25</f>
        <v>29990195</v>
      </c>
      <c r="F7" s="14">
        <f>F8+F11+F17+F19+F21+F23+F25</f>
        <v>29990195</v>
      </c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19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0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19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29990195</v>
      </c>
      <c r="E11" s="14">
        <f>SUM(E12:E16)</f>
        <v>29990195</v>
      </c>
      <c r="F11" s="14">
        <f>SUM(F12:F16)</f>
        <v>29990195</v>
      </c>
      <c r="G11" s="14"/>
      <c r="H11" s="13"/>
      <c r="I11" s="13"/>
      <c r="J11" s="13"/>
      <c r="K11" s="13"/>
      <c r="L11" s="19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7943300</v>
      </c>
      <c r="E12" s="14">
        <f>SUM(F12:L12)</f>
        <v>7943300</v>
      </c>
      <c r="F12" s="14">
        <v>7943300</v>
      </c>
      <c r="G12" s="13"/>
      <c r="H12" s="13"/>
      <c r="I12" s="13"/>
      <c r="J12" s="13"/>
      <c r="K12" s="13"/>
      <c r="L12" s="19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20953945</v>
      </c>
      <c r="E13" s="14">
        <f t="shared" ref="E13:E31" si="1">SUM(F13:L13)</f>
        <v>20953945</v>
      </c>
      <c r="F13" s="14">
        <v>20953945</v>
      </c>
      <c r="G13" s="13"/>
      <c r="H13" s="13"/>
      <c r="I13" s="13"/>
      <c r="J13" s="13"/>
      <c r="K13" s="13"/>
      <c r="L13" s="19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>
        <f t="shared" si="1"/>
        <v>0</v>
      </c>
      <c r="F14" s="14"/>
      <c r="G14" s="13"/>
      <c r="H14" s="13"/>
      <c r="I14" s="13"/>
      <c r="J14" s="13"/>
      <c r="K14" s="13"/>
      <c r="L14" s="19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19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1092950</v>
      </c>
      <c r="E16" s="14">
        <f t="shared" si="1"/>
        <v>1092950</v>
      </c>
      <c r="F16" s="14">
        <v>1092950</v>
      </c>
      <c r="G16" s="14"/>
      <c r="H16" s="13"/>
      <c r="I16" s="13"/>
      <c r="J16" s="13"/>
      <c r="K16" s="13"/>
      <c r="L16" s="19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19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19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0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0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/>
      <c r="G21" s="13"/>
      <c r="H21" s="13"/>
      <c r="I21" s="13"/>
      <c r="J21" s="13"/>
      <c r="K21" s="13"/>
      <c r="L21" s="20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0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19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19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2845700</v>
      </c>
      <c r="E32" s="14">
        <f>E33</f>
        <v>2845700</v>
      </c>
      <c r="F32" s="14">
        <f>F33</f>
        <v>2845700</v>
      </c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2845700</v>
      </c>
      <c r="E33" s="14">
        <f>SUM(E34:E37)</f>
        <v>2845700</v>
      </c>
      <c r="F33" s="14">
        <f>SUM(F34:F37)</f>
        <v>2845700</v>
      </c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635300</v>
      </c>
      <c r="E35" s="14">
        <f t="shared" si="3"/>
        <v>635300</v>
      </c>
      <c r="F35" s="14">
        <v>635300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2210400</v>
      </c>
      <c r="E36" s="14">
        <f t="shared" si="3"/>
        <v>2210400</v>
      </c>
      <c r="F36" s="14">
        <v>2210400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1120200</v>
      </c>
      <c r="E38" s="14">
        <f>E39</f>
        <v>1120200</v>
      </c>
      <c r="F38" s="14">
        <f>F39</f>
        <v>1120200</v>
      </c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1120200</v>
      </c>
      <c r="E39" s="14">
        <f>E40+E41</f>
        <v>1120200</v>
      </c>
      <c r="F39" s="14">
        <f>F40+F41</f>
        <v>1120200</v>
      </c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1120200</v>
      </c>
      <c r="E41" s="14">
        <f t="shared" si="5"/>
        <v>1120200</v>
      </c>
      <c r="F41" s="14">
        <v>1120200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1657800</v>
      </c>
      <c r="E45" s="14">
        <f>E46</f>
        <v>1657800</v>
      </c>
      <c r="F45" s="14">
        <f>F46</f>
        <v>1657800</v>
      </c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1657800</v>
      </c>
      <c r="E46" s="14">
        <f>E47</f>
        <v>1657800</v>
      </c>
      <c r="F46" s="14">
        <f>F47</f>
        <v>1657800</v>
      </c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1657800</v>
      </c>
      <c r="E47" s="14">
        <f t="shared" ref="E47" si="7">SUM(F47:L47)</f>
        <v>1657800</v>
      </c>
      <c r="F47" s="14">
        <v>1657800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workbookViewId="0">
      <selection activeCell="A1" sqref="A1:I1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159</v>
      </c>
      <c r="C3" s="10" t="s">
        <v>1</v>
      </c>
      <c r="D3" s="10" t="s">
        <v>51</v>
      </c>
      <c r="E3" s="10" t="s">
        <v>160</v>
      </c>
      <c r="F3" s="10" t="s">
        <v>161</v>
      </c>
      <c r="G3" s="10" t="s">
        <v>162</v>
      </c>
      <c r="H3" s="10" t="s">
        <v>163</v>
      </c>
      <c r="I3" s="10" t="s">
        <v>164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35613895</v>
      </c>
      <c r="E6" s="14">
        <f>E7+E29+E32+E38+E42+E45+E48</f>
        <v>28945400</v>
      </c>
      <c r="F6" s="14">
        <f>F7+F29+F32+F38+F42+F45+F48</f>
        <v>6668495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29990195</v>
      </c>
      <c r="E7" s="14">
        <f>E8+E11+E17+E19+E21+E23+E25</f>
        <v>23321700</v>
      </c>
      <c r="F7" s="14">
        <f>F8+F11+F17+F19+F21+F23+F25</f>
        <v>6668495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29990195</v>
      </c>
      <c r="E11" s="14">
        <f>SUM(E12:E16)</f>
        <v>23321700</v>
      </c>
      <c r="F11" s="14">
        <f>SUM(F12:F16)</f>
        <v>6668495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7943300</v>
      </c>
      <c r="E12" s="14">
        <v>5788300</v>
      </c>
      <c r="F12" s="14">
        <v>2155000</v>
      </c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20953945</v>
      </c>
      <c r="E13" s="14">
        <v>17533400</v>
      </c>
      <c r="F13" s="14">
        <v>3420545</v>
      </c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0</v>
      </c>
      <c r="E14" s="14"/>
      <c r="F14" s="14"/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1092950</v>
      </c>
      <c r="E16" s="14"/>
      <c r="F16" s="14">
        <v>1092950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2845700</v>
      </c>
      <c r="E32" s="14">
        <f>E33</f>
        <v>2845700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2845700</v>
      </c>
      <c r="E33" s="14">
        <f>SUM(E34:E37)</f>
        <v>2845700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635300</v>
      </c>
      <c r="E35" s="14">
        <v>635300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2210400</v>
      </c>
      <c r="E36" s="14">
        <v>2210400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1120200</v>
      </c>
      <c r="E38" s="14">
        <f>E39</f>
        <v>1120200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1120200</v>
      </c>
      <c r="E39" s="14">
        <f>E40+E41</f>
        <v>1120200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1120200</v>
      </c>
      <c r="E41" s="14">
        <v>1120200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1657800</v>
      </c>
      <c r="E45" s="14">
        <f t="shared" si="6"/>
        <v>1657800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1657800</v>
      </c>
      <c r="E46" s="14">
        <f t="shared" si="6"/>
        <v>1657800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1657800</v>
      </c>
      <c r="E47" s="14">
        <v>1657800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workbookViewId="0">
      <selection activeCell="D40" sqref="D40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ht="14.25" spans="1:8">
      <c r="A1" s="5" t="s">
        <v>165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166</v>
      </c>
      <c r="D4" s="10" t="s">
        <v>8</v>
      </c>
      <c r="E4" s="10" t="s">
        <v>58</v>
      </c>
      <c r="F4" s="18" t="s">
        <v>167</v>
      </c>
      <c r="G4" s="18" t="s">
        <v>168</v>
      </c>
      <c r="H4" s="18" t="s">
        <v>169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170</v>
      </c>
      <c r="C6" s="14">
        <v>35613895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171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172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29990195</v>
      </c>
      <c r="F10" s="14">
        <v>29990195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2845700</v>
      </c>
      <c r="F13" s="14">
        <v>2845700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1120200</v>
      </c>
      <c r="F15" s="14">
        <v>1120200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1657800</v>
      </c>
      <c r="F25" s="14">
        <v>1657800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35613895</v>
      </c>
      <c r="D36" s="12" t="s">
        <v>51</v>
      </c>
      <c r="E36" s="14">
        <f>E10+E12+E13+E15+E18+E25+E30</f>
        <v>35613895</v>
      </c>
      <c r="F36" s="14">
        <f t="shared" ref="F36:G36" si="0">F10+F12+F13+F15+F18+F25+F30</f>
        <v>35613895</v>
      </c>
      <c r="G36" s="14">
        <f t="shared" si="0"/>
        <v>0</v>
      </c>
      <c r="H36" s="13"/>
    </row>
    <row r="37" spans="1:8">
      <c r="A37" s="11">
        <v>32</v>
      </c>
      <c r="B37" s="12" t="s">
        <v>173</v>
      </c>
      <c r="C37" s="14"/>
      <c r="D37" s="12" t="s">
        <v>174</v>
      </c>
      <c r="E37" s="13"/>
      <c r="F37" s="13"/>
      <c r="G37" s="13"/>
      <c r="H37" s="13"/>
    </row>
    <row r="38" spans="1:8">
      <c r="A38" s="11">
        <v>33</v>
      </c>
      <c r="B38" s="12" t="s">
        <v>170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171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172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35613895</v>
      </c>
      <c r="D41" s="12" t="s">
        <v>55</v>
      </c>
      <c r="E41" s="14">
        <f>E36</f>
        <v>35613895</v>
      </c>
      <c r="F41" s="14">
        <f>F36</f>
        <v>35613895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1" sqref="A1:H1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ht="14.25" spans="1:8">
      <c r="A1" s="5" t="s">
        <v>175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176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</v>
      </c>
      <c r="G3" s="10" t="s">
        <v>1</v>
      </c>
      <c r="H3" s="10" t="s">
        <v>161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177</v>
      </c>
      <c r="G4" s="10" t="s">
        <v>178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35613895</v>
      </c>
      <c r="E6" s="14">
        <f t="shared" si="0"/>
        <v>28945400</v>
      </c>
      <c r="F6" s="14">
        <f t="shared" si="0"/>
        <v>28322500</v>
      </c>
      <c r="G6" s="14">
        <f t="shared" ref="G6:H6" si="1">G7+G29+G32+G38+G42+G45</f>
        <v>622900</v>
      </c>
      <c r="H6" s="14">
        <f t="shared" si="1"/>
        <v>6668495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29990195</v>
      </c>
      <c r="E7" s="14">
        <f t="shared" ref="E7:H7" si="2">E8+E11+E17+E19+E21+E23+E25</f>
        <v>23321700</v>
      </c>
      <c r="F7" s="14">
        <f t="shared" si="2"/>
        <v>22807500</v>
      </c>
      <c r="G7" s="14">
        <f t="shared" si="2"/>
        <v>514200</v>
      </c>
      <c r="H7" s="14">
        <f t="shared" si="2"/>
        <v>6668495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29990195</v>
      </c>
      <c r="E11" s="14">
        <f>SUM(E12:E16)</f>
        <v>23321700</v>
      </c>
      <c r="F11" s="14">
        <f t="shared" ref="F11:H11" si="4">SUM(F12:F16)</f>
        <v>22807500</v>
      </c>
      <c r="G11" s="14">
        <f t="shared" si="4"/>
        <v>514200</v>
      </c>
      <c r="H11" s="14">
        <f t="shared" si="4"/>
        <v>6668495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7943300</v>
      </c>
      <c r="E12" s="14">
        <f>F12+G12</f>
        <v>5788300</v>
      </c>
      <c r="F12" s="14">
        <v>5659300</v>
      </c>
      <c r="G12" s="14">
        <v>129000</v>
      </c>
      <c r="H12" s="14">
        <v>2155000</v>
      </c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20953945</v>
      </c>
      <c r="E13" s="14">
        <f t="shared" ref="E13:E18" si="6">F13+G13</f>
        <v>17533400</v>
      </c>
      <c r="F13" s="14">
        <v>17148200</v>
      </c>
      <c r="G13" s="14">
        <v>385200</v>
      </c>
      <c r="H13" s="14">
        <v>3420545</v>
      </c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0</v>
      </c>
      <c r="E14" s="14">
        <f t="shared" si="6"/>
        <v>0</v>
      </c>
      <c r="F14" s="14"/>
      <c r="G14" s="14"/>
      <c r="H14" s="14"/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1092950</v>
      </c>
      <c r="E16" s="14">
        <f t="shared" si="6"/>
        <v>0</v>
      </c>
      <c r="F16" s="14"/>
      <c r="G16" s="14"/>
      <c r="H16" s="14">
        <v>1092950</v>
      </c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4">
        <f t="shared" ref="F17:H17" si="7">F18</f>
        <v>0</v>
      </c>
      <c r="G17" s="14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3">
        <f t="shared" ref="F19:H19" si="8">F20</f>
        <v>0</v>
      </c>
      <c r="G19" s="13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3"/>
      <c r="G20" s="13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 t="shared" ref="F21:H21" si="9">F22</f>
        <v>0</v>
      </c>
      <c r="G21" s="14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 t="shared" ref="F23" si="10">F24</f>
        <v>0</v>
      </c>
      <c r="G23" s="14">
        <f t="shared" ref="G23" si="11">G24</f>
        <v>0</v>
      </c>
      <c r="H23" s="14">
        <f t="shared" ref="H23" si="12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4"/>
      <c r="G24" s="14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3">
        <f t="shared" ref="F25:H25" si="13">SUM(F26:F28)</f>
        <v>0</v>
      </c>
      <c r="G25" s="13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3"/>
      <c r="G26" s="13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4">E27+H27</f>
        <v>0</v>
      </c>
      <c r="E27" s="13">
        <f t="shared" ref="E27:E28" si="15"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4"/>
        <v>0</v>
      </c>
      <c r="E28" s="13">
        <f t="shared" si="15"/>
        <v>0</v>
      </c>
      <c r="F28" s="13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3">
        <f t="shared" ref="F29:H29" si="16">F30</f>
        <v>0</v>
      </c>
      <c r="G29" s="13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3">
        <f t="shared" ref="F30:H30" si="17">F31</f>
        <v>0</v>
      </c>
      <c r="G30" s="13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8">E31+H31</f>
        <v>0</v>
      </c>
      <c r="E31" s="13">
        <f t="shared" ref="E31" si="19">F31+G31</f>
        <v>0</v>
      </c>
      <c r="F31" s="13"/>
      <c r="G31" s="13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2845700</v>
      </c>
      <c r="E32" s="14">
        <f t="shared" ref="E32:H32" si="20">E33</f>
        <v>2845700</v>
      </c>
      <c r="F32" s="14">
        <f t="shared" si="20"/>
        <v>2737000</v>
      </c>
      <c r="G32" s="14">
        <f t="shared" si="20"/>
        <v>108700</v>
      </c>
      <c r="H32" s="14">
        <f t="shared" si="20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2845700</v>
      </c>
      <c r="E33" s="14">
        <f>SUM(E34:E37)</f>
        <v>2845700</v>
      </c>
      <c r="F33" s="14">
        <f t="shared" ref="F33:H33" si="21">SUM(F34:F37)</f>
        <v>2737000</v>
      </c>
      <c r="G33" s="14">
        <f t="shared" si="21"/>
        <v>108700</v>
      </c>
      <c r="H33" s="14">
        <f t="shared" si="21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2">E35+H35</f>
        <v>635300</v>
      </c>
      <c r="E35" s="14">
        <f t="shared" ref="E35:E37" si="23">F35+G35</f>
        <v>635300</v>
      </c>
      <c r="F35" s="14">
        <v>526600</v>
      </c>
      <c r="G35" s="14">
        <v>108700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2"/>
        <v>2210400</v>
      </c>
      <c r="E36" s="14">
        <f t="shared" si="23"/>
        <v>2210400</v>
      </c>
      <c r="F36" s="14">
        <v>2210400</v>
      </c>
      <c r="G36" s="13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0</v>
      </c>
      <c r="E37" s="14">
        <f t="shared" si="23"/>
        <v>0</v>
      </c>
      <c r="F37" s="14"/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1120200</v>
      </c>
      <c r="E38" s="14">
        <f>E39</f>
        <v>1120200</v>
      </c>
      <c r="F38" s="14">
        <f t="shared" ref="F38:H38" si="24">F39</f>
        <v>1120200</v>
      </c>
      <c r="G38" s="14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1120200</v>
      </c>
      <c r="E39" s="14">
        <f>SUM(E40:E41)</f>
        <v>1120200</v>
      </c>
      <c r="F39" s="14">
        <f t="shared" ref="F39:H39" si="25">SUM(F40:F41)</f>
        <v>1120200</v>
      </c>
      <c r="G39" s="14">
        <f t="shared" si="25"/>
        <v>0</v>
      </c>
      <c r="H39" s="14">
        <f t="shared" si="25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0</v>
      </c>
      <c r="E40" s="14">
        <f>F40+G40</f>
        <v>0</v>
      </c>
      <c r="F40" s="14"/>
      <c r="G40" s="13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1120200</v>
      </c>
      <c r="E41" s="14">
        <f>F41+G41</f>
        <v>1120200</v>
      </c>
      <c r="F41" s="14">
        <v>1120200</v>
      </c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3">
        <f t="shared" ref="F42:H42" si="26">F43</f>
        <v>0</v>
      </c>
      <c r="G42" s="13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3">
        <f t="shared" ref="F43:H43" si="27">F44</f>
        <v>0</v>
      </c>
      <c r="G43" s="13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3"/>
      <c r="G44" s="13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1657800</v>
      </c>
      <c r="E45" s="14">
        <f>E46</f>
        <v>1657800</v>
      </c>
      <c r="F45" s="14">
        <f t="shared" ref="F45:H45" si="28">F46</f>
        <v>1657800</v>
      </c>
      <c r="G45" s="14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1657800</v>
      </c>
      <c r="E46" s="14">
        <f>E47</f>
        <v>1657800</v>
      </c>
      <c r="F46" s="14">
        <f t="shared" ref="F46:H46" si="29">F47</f>
        <v>1657800</v>
      </c>
      <c r="G46" s="14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1657800</v>
      </c>
      <c r="E47" s="14">
        <f>F47+G47</f>
        <v>1657800</v>
      </c>
      <c r="F47" s="14">
        <v>1657800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A1" sqref="A1:F1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ht="23.25" customHeight="1" spans="1:6">
      <c r="A1" s="5" t="s">
        <v>179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180</v>
      </c>
      <c r="C3" s="10" t="s">
        <v>1</v>
      </c>
      <c r="D3" s="10" t="s">
        <v>181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177</v>
      </c>
      <c r="F4" s="10" t="s">
        <v>178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28945400</v>
      </c>
      <c r="E6" s="14">
        <f t="shared" ref="E6:F6" si="0">E7+E18+E30+E35</f>
        <v>28322500</v>
      </c>
      <c r="F6" s="14">
        <f t="shared" si="0"/>
        <v>622900</v>
      </c>
    </row>
    <row r="7" spans="1:6">
      <c r="A7" s="11">
        <v>2</v>
      </c>
      <c r="B7" s="12" t="s">
        <v>182</v>
      </c>
      <c r="C7" s="12" t="s">
        <v>183</v>
      </c>
      <c r="D7" s="14">
        <f>SUM(D8:D17)</f>
        <v>27664300</v>
      </c>
      <c r="E7" s="14">
        <f t="shared" ref="E7:F7" si="1">SUM(E8:E17)</f>
        <v>27664300</v>
      </c>
      <c r="F7" s="14">
        <f t="shared" si="1"/>
        <v>0</v>
      </c>
    </row>
    <row r="8" spans="1:6">
      <c r="A8" s="11">
        <v>3</v>
      </c>
      <c r="B8" s="12" t="s">
        <v>184</v>
      </c>
      <c r="C8" s="12" t="s">
        <v>185</v>
      </c>
      <c r="D8" s="14">
        <f t="shared" ref="D8:D17" si="2">E8+F8</f>
        <v>7749900</v>
      </c>
      <c r="E8" s="14">
        <v>7749900</v>
      </c>
      <c r="F8" s="13"/>
    </row>
    <row r="9" spans="1:6">
      <c r="A9" s="11">
        <v>4</v>
      </c>
      <c r="B9" s="12" t="s">
        <v>186</v>
      </c>
      <c r="C9" s="12" t="s">
        <v>187</v>
      </c>
      <c r="D9" s="14">
        <f t="shared" si="2"/>
        <v>2237900</v>
      </c>
      <c r="E9" s="14">
        <v>2237900</v>
      </c>
      <c r="F9" s="13"/>
    </row>
    <row r="10" spans="1:6">
      <c r="A10" s="11">
        <v>5</v>
      </c>
      <c r="B10" s="12" t="s">
        <v>188</v>
      </c>
      <c r="C10" s="12" t="s">
        <v>189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190</v>
      </c>
      <c r="C11" s="12" t="s">
        <v>191</v>
      </c>
      <c r="D11" s="14">
        <f t="shared" si="2"/>
        <v>6049700</v>
      </c>
      <c r="E11" s="14">
        <v>6049700</v>
      </c>
      <c r="F11" s="13"/>
    </row>
    <row r="12" spans="1:6">
      <c r="A12" s="11">
        <v>7</v>
      </c>
      <c r="B12" s="12" t="s">
        <v>192</v>
      </c>
      <c r="C12" s="12" t="s">
        <v>193</v>
      </c>
      <c r="D12" s="14">
        <f t="shared" si="2"/>
        <v>2210400</v>
      </c>
      <c r="E12" s="14">
        <v>2210400</v>
      </c>
      <c r="F12" s="13"/>
    </row>
    <row r="13" spans="1:6">
      <c r="A13" s="11">
        <v>8</v>
      </c>
      <c r="B13" s="12" t="s">
        <v>194</v>
      </c>
      <c r="C13" s="12" t="s">
        <v>195</v>
      </c>
      <c r="D13" s="14">
        <f t="shared" si="2"/>
        <v>0</v>
      </c>
      <c r="E13" s="14"/>
      <c r="F13" s="13"/>
    </row>
    <row r="14" spans="1:6">
      <c r="A14" s="11">
        <v>9</v>
      </c>
      <c r="B14" s="12" t="s">
        <v>196</v>
      </c>
      <c r="C14" s="12" t="s">
        <v>197</v>
      </c>
      <c r="D14" s="14">
        <f t="shared" si="2"/>
        <v>1105200</v>
      </c>
      <c r="E14" s="14">
        <v>1105200</v>
      </c>
      <c r="F14" s="13"/>
    </row>
    <row r="15" spans="1:6">
      <c r="A15" s="11">
        <v>10</v>
      </c>
      <c r="B15" s="12" t="s">
        <v>198</v>
      </c>
      <c r="C15" s="12" t="s">
        <v>199</v>
      </c>
      <c r="D15" s="14">
        <f t="shared" si="2"/>
        <v>208800</v>
      </c>
      <c r="E15" s="14">
        <v>208800</v>
      </c>
      <c r="F15" s="13"/>
    </row>
    <row r="16" spans="1:6">
      <c r="A16" s="11">
        <v>11</v>
      </c>
      <c r="B16" s="12" t="s">
        <v>200</v>
      </c>
      <c r="C16" s="12" t="s">
        <v>151</v>
      </c>
      <c r="D16" s="14">
        <f t="shared" si="2"/>
        <v>1657800</v>
      </c>
      <c r="E16" s="14">
        <v>1657800</v>
      </c>
      <c r="F16" s="13"/>
    </row>
    <row r="17" spans="1:6">
      <c r="A17" s="11">
        <v>12</v>
      </c>
      <c r="B17" s="12" t="s">
        <v>201</v>
      </c>
      <c r="C17" s="12" t="s">
        <v>202</v>
      </c>
      <c r="D17" s="14">
        <f t="shared" si="2"/>
        <v>6444600</v>
      </c>
      <c r="E17" s="14">
        <v>6444600</v>
      </c>
      <c r="F17" s="13"/>
    </row>
    <row r="18" spans="1:6">
      <c r="A18" s="11">
        <v>13</v>
      </c>
      <c r="B18" s="12" t="s">
        <v>203</v>
      </c>
      <c r="C18" s="12" t="s">
        <v>204</v>
      </c>
      <c r="D18" s="14">
        <f>SUM(D19:D29)</f>
        <v>622900</v>
      </c>
      <c r="E18" s="14">
        <f t="shared" ref="E18:F18" si="3">SUM(E19:E29)</f>
        <v>0</v>
      </c>
      <c r="F18" s="14">
        <f t="shared" si="3"/>
        <v>622900</v>
      </c>
    </row>
    <row r="19" spans="1:6">
      <c r="A19" s="11">
        <v>14</v>
      </c>
      <c r="B19" s="12" t="s">
        <v>205</v>
      </c>
      <c r="C19" s="12" t="s">
        <v>206</v>
      </c>
      <c r="D19" s="14">
        <f>E19+F19</f>
        <v>43200</v>
      </c>
      <c r="E19" s="13"/>
      <c r="F19" s="14">
        <v>43200</v>
      </c>
    </row>
    <row r="20" spans="1:6">
      <c r="A20" s="11">
        <v>15</v>
      </c>
      <c r="B20" s="12" t="s">
        <v>207</v>
      </c>
      <c r="C20" s="12" t="s">
        <v>208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209</v>
      </c>
      <c r="C21" s="12" t="s">
        <v>210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211</v>
      </c>
      <c r="C22" s="12" t="s">
        <v>212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213</v>
      </c>
      <c r="C23" s="12" t="s">
        <v>214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215</v>
      </c>
      <c r="C24" s="12" t="s">
        <v>216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217</v>
      </c>
      <c r="C25" s="12" t="s">
        <v>218</v>
      </c>
      <c r="D25" s="14">
        <f t="shared" si="4"/>
        <v>277200</v>
      </c>
      <c r="E25" s="13"/>
      <c r="F25" s="14">
        <v>277200</v>
      </c>
    </row>
    <row r="26" spans="1:6">
      <c r="A26" s="11">
        <v>21</v>
      </c>
      <c r="B26" s="12" t="s">
        <v>219</v>
      </c>
      <c r="C26" s="12" t="s">
        <v>220</v>
      </c>
      <c r="D26" s="14">
        <f t="shared" si="4"/>
        <v>193800</v>
      </c>
      <c r="E26" s="13"/>
      <c r="F26" s="14">
        <v>193800</v>
      </c>
    </row>
    <row r="27" spans="1:6">
      <c r="A27" s="11">
        <v>22</v>
      </c>
      <c r="B27" s="12" t="s">
        <v>221</v>
      </c>
      <c r="C27" s="12" t="s">
        <v>222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223</v>
      </c>
      <c r="C28" s="12" t="s">
        <v>224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225</v>
      </c>
      <c r="C29" s="12" t="s">
        <v>226</v>
      </c>
      <c r="D29" s="14">
        <f t="shared" si="4"/>
        <v>108700</v>
      </c>
      <c r="E29" s="13"/>
      <c r="F29" s="14">
        <v>108700</v>
      </c>
    </row>
    <row r="30" spans="1:6">
      <c r="A30" s="11">
        <v>25</v>
      </c>
      <c r="B30" s="12" t="s">
        <v>227</v>
      </c>
      <c r="C30" s="12" t="s">
        <v>228</v>
      </c>
      <c r="D30" s="14">
        <f>SUM(D31:D34)</f>
        <v>658200</v>
      </c>
      <c r="E30" s="14">
        <f t="shared" ref="E30:F30" si="5">SUM(E31:E34)</f>
        <v>658200</v>
      </c>
      <c r="F30" s="14">
        <f t="shared" si="5"/>
        <v>0</v>
      </c>
    </row>
    <row r="31" spans="1:6">
      <c r="A31" s="11">
        <v>26</v>
      </c>
      <c r="B31" s="12" t="s">
        <v>229</v>
      </c>
      <c r="C31" s="12" t="s">
        <v>230</v>
      </c>
      <c r="D31" s="14">
        <f>E31+F31</f>
        <v>0</v>
      </c>
      <c r="E31" s="14"/>
      <c r="F31" s="13"/>
    </row>
    <row r="32" spans="1:6">
      <c r="A32" s="11">
        <v>27</v>
      </c>
      <c r="B32" s="12" t="s">
        <v>231</v>
      </c>
      <c r="C32" s="12" t="s">
        <v>232</v>
      </c>
      <c r="D32" s="14">
        <f t="shared" ref="D32:D34" si="6">E32+F32</f>
        <v>526600</v>
      </c>
      <c r="E32" s="14">
        <v>526600</v>
      </c>
      <c r="F32" s="13"/>
    </row>
    <row r="33" spans="1:6">
      <c r="A33" s="11">
        <v>28</v>
      </c>
      <c r="B33" s="12" t="s">
        <v>233</v>
      </c>
      <c r="C33" s="12" t="s">
        <v>234</v>
      </c>
      <c r="D33" s="14">
        <f t="shared" si="6"/>
        <v>128600</v>
      </c>
      <c r="E33" s="14">
        <v>128600</v>
      </c>
      <c r="F33" s="13"/>
    </row>
    <row r="34" spans="1:6">
      <c r="A34" s="11">
        <v>29</v>
      </c>
      <c r="B34" s="12" t="s">
        <v>235</v>
      </c>
      <c r="C34" s="12" t="s">
        <v>236</v>
      </c>
      <c r="D34" s="14">
        <f t="shared" si="6"/>
        <v>3000</v>
      </c>
      <c r="E34" s="14">
        <v>3000</v>
      </c>
      <c r="F34" s="13"/>
    </row>
    <row r="35" spans="1:6">
      <c r="A35" s="11">
        <v>30</v>
      </c>
      <c r="B35" s="12" t="s">
        <v>237</v>
      </c>
      <c r="C35" s="12" t="s">
        <v>238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239</v>
      </c>
      <c r="C36" s="12" t="s">
        <v>240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B15" sqref="B15"/>
    </sheetView>
  </sheetViews>
  <sheetFormatPr defaultColWidth="12.25" defaultRowHeight="15" outlineLevelCol="5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ht="14.25" spans="1:6">
      <c r="A1" s="5" t="s">
        <v>241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ht="14.25" spans="1:6">
      <c r="A10" s="16" t="s">
        <v>242</v>
      </c>
      <c r="B10" s="17"/>
      <c r="C10" s="17"/>
      <c r="D10" s="17"/>
      <c r="E10" s="17"/>
      <c r="F10" s="17"/>
    </row>
  </sheetData>
  <mergeCells count="8">
    <mergeCell ref="A1:F1"/>
    <mergeCell ref="A2:D2"/>
    <mergeCell ref="B3:C3"/>
    <mergeCell ref="A10:F10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8" sqref="A8:F8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ht="14.25" spans="1:6">
      <c r="A1" s="5" t="s">
        <v>243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6" t="s">
        <v>244</v>
      </c>
      <c r="B8" s="17"/>
      <c r="C8" s="17"/>
      <c r="D8" s="17"/>
      <c r="E8" s="17"/>
      <c r="F8" s="17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D22" sqref="D22"/>
    </sheetView>
  </sheetViews>
  <sheetFormatPr defaultColWidth="8.875" defaultRowHeight="15" outlineLevelCol="5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245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246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167</v>
      </c>
      <c r="E4" s="10" t="s">
        <v>247</v>
      </c>
      <c r="F4" s="10" t="s">
        <v>169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v>0</v>
      </c>
      <c r="D6" s="13">
        <v>0</v>
      </c>
      <c r="E6" s="13">
        <v>0</v>
      </c>
      <c r="F6" s="13"/>
    </row>
    <row r="7" spans="1:6">
      <c r="A7" s="11">
        <v>2</v>
      </c>
      <c r="B7" s="12" t="s">
        <v>248</v>
      </c>
      <c r="C7" s="13">
        <f>C8+C11+C14</f>
        <v>0</v>
      </c>
      <c r="D7" s="13">
        <f t="shared" ref="D7:E7" si="0">D8+D11+D14</f>
        <v>0</v>
      </c>
      <c r="E7" s="13">
        <f t="shared" si="0"/>
        <v>0</v>
      </c>
      <c r="F7" s="13"/>
    </row>
    <row r="8" spans="1:6">
      <c r="A8" s="11">
        <v>3</v>
      </c>
      <c r="B8" s="12" t="s">
        <v>249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250</v>
      </c>
      <c r="C9" s="13"/>
      <c r="D9" s="13"/>
      <c r="E9" s="13"/>
      <c r="F9" s="13"/>
    </row>
    <row r="10" spans="1:6">
      <c r="A10" s="11">
        <v>5</v>
      </c>
      <c r="B10" s="12" t="s">
        <v>251</v>
      </c>
      <c r="C10" s="13"/>
      <c r="D10" s="13"/>
      <c r="E10" s="13"/>
      <c r="F10" s="13"/>
    </row>
    <row r="11" spans="1:6">
      <c r="A11" s="11">
        <v>6</v>
      </c>
      <c r="B11" s="12" t="s">
        <v>252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253</v>
      </c>
      <c r="C12" s="13"/>
      <c r="D12" s="13"/>
      <c r="E12" s="13"/>
      <c r="F12" s="13"/>
    </row>
    <row r="13" spans="1:6">
      <c r="A13" s="11">
        <v>8</v>
      </c>
      <c r="B13" s="12" t="s">
        <v>254</v>
      </c>
      <c r="C13" s="14"/>
      <c r="D13" s="14"/>
      <c r="E13" s="13"/>
      <c r="F13" s="13"/>
    </row>
    <row r="14" spans="1:6">
      <c r="A14" s="11">
        <v>9</v>
      </c>
      <c r="B14" s="12" t="s">
        <v>255</v>
      </c>
      <c r="C14" s="14">
        <f>D14+E14</f>
        <v>0</v>
      </c>
      <c r="D14" s="14"/>
      <c r="E14" s="13"/>
      <c r="F14" s="13"/>
    </row>
    <row r="15" spans="2:2">
      <c r="B15" s="15" t="s">
        <v>256</v>
      </c>
    </row>
  </sheetData>
  <mergeCells count="5">
    <mergeCell ref="A1:F1"/>
    <mergeCell ref="A2:D2"/>
    <mergeCell ref="C3:F3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单位预算一般公共预算财政拨款支出表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2022-08-30T02:35:20Z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FB94CD850B0B4C45A26065FF91C48937</vt:lpwstr>
  </property>
  <property fmtid="{D5CDD505-2E9C-101B-9397-08002B2CF9AE}" pid="3" name="KSOProductBuildVer">
    <vt:lpwstr>2052-11.8.2.10912</vt:lpwstr>
  </property>
</Properties>
</file>