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<sst xmlns="http://schemas.openxmlformats.org/spreadsheetml/2006/main" count="706" uniqueCount="260">
  <si>
    <t>单位预算收支总表</t>
  </si>
  <si>
    <t/>
  </si>
  <si>
    <t>预算单位编码及名称：360029 瀑河乡中心学校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</si>
  <si>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</si>
  <si>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</si>
  <si>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</si>
  <si>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</si>
  <si>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</si>
  <si>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</si>
  <si>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</si>
  <si>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</si>
  <si>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</si>
  <si>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</si>
  <si>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</si>
  <si>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</si>
  <si>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</si>
  <si>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</si>
  <si>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</si>
  <si>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</si>
  <si>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</si>
  <si>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</si>
  <si>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</si>
  <si>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</si>
  <si>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</si>
  <si>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</si>
  <si>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</si>
  <si>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</si>
  <si>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</si>
  <si>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</si>
  <si>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</si>
  <si>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</si>
  <si>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</si>
  <si>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</si>
  <si>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</si>
  <si>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</si>
  <si>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</si>
  <si>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</si>
  <si>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</si>
  <si>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</si>
  <si>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</si>
  <si>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</si>
  <si>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</si>
  <si>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</si>
  <si>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</si>
  <si>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</si>
  <si>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</si>
  <si>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</si>
  <si>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</si>
  <si>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</si>
  <si>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</si>
  <si>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</si>
  <si>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</si>
  <si>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</si>
  <si>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</si>
  <si>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</si>
  <si>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</si>
  <si>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</si>
  <si>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</si>
  <si>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</si>
  <si>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</si>
  <si>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</si>
  <si>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</si>
  <si>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</si>
  <si>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</si>
  <si>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</si>
  <si>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</si>
  <si>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</si>
  <si>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</si>
  <si>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</si>
  <si>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</si>
  <si>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</si>
  <si>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</si>
  <si>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</si>
  <si>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</si>
  <si>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</si>
  <si>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</si>
  <si>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</si>
  <si>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</si>
  <si>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</si>
  <si>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</si>
  <si>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</si>
  <si>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</si>
  <si>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</si>
  <si>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</si>
  <si>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</si>
  <si>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</si>
  <si>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</si>
  <si>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</si>
  <si>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</si>
  <si>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</si>
  <si>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</si>
  <si>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</si>
  <si>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</si>
  <si>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</si>
  <si>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</si>
  <si>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</si>
  <si>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</si>
  <si>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</si>
  <si>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</si>
  <si>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</si>
  <si>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</si>
  <si>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</si>
  <si>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</si>
  <si>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</si>
  <si>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</si>
  <si>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</si>
  <si>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</si>
  <si>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</si>
  <si>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</si>
  <si>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</si>
  <si>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</si>
  <si>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</si>
  <si>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</si>
  <si>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</si>
  <si>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</si>
  <si>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</si>
  <si>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</si>
  <si>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</si>
  <si>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</si>
  <si>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</si>
  <si>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</si>
  <si>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</si>
  <si>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</si>
  <si>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</si>
  <si>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</si>
  <si>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</si>
  <si>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</si>
  <si>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</si>
  <si>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</si>
  <si>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</si>
  <si>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</si>
  <si>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</si>
  <si>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</si>
  <si>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</si>
  <si>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</si>
  <si>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</si>
  <si>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</si>
  <si>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</si>
  <si>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</si>
  <si>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</si>
  <si>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</si>
  <si>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</si>
  <si>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</si>
  <si>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</si>
  <si>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</si>
  <si>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</si>
  <si>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</si>
  <si>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</si>
  <si>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</si>
  <si>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</si>
  <si>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</si>
  <si>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</si>
  <si>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</si>
  <si>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</si>
  <si>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</si>
  <si>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</si>
  <si>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</si>
  <si>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</si>
  <si>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</si>
  <si>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预算单位编码及名称：360029  瀑河乡中心学校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</si>
  <si>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</si>
  <si>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</si>
  <si>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</si>
  <si>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</si>
  <si>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</si>
  <si>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</si>
  <si>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</si>
  <si>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</si>
  <si>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</si>
  <si>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</si>
  <si>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</si>
  <si>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</si>
  <si>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</si>
  <si>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</si>
  <si>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</si>
  <si>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</si>
  <si>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</si>
  <si>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360029 瀑河乡中心学校</t>
    </r>
  </si>
  <si>
    <t>人员经费</t>
  </si>
  <si>
    <t>公用经费</t>
  </si>
  <si>
    <t>单位预算一般公共预算财政拨款基本支出表</t>
  </si>
  <si>
    <t>预算单位编码及名称：360029瀑河乡中心学校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</si>
  <si>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</si>
  <si>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</si>
  <si>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</si>
  <si>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</si>
  <si>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</si>
  <si>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</si>
  <si>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</si>
  <si>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</si>
  <si>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</si>
  <si>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</si>
  <si>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</si>
  <si>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</si>
  <si>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</si>
  <si>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</si>
  <si>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</si>
  <si>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</si>
  <si>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</si>
  <si>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</si>
  <si>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</si>
  <si>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</si>
  <si>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</si>
  <si>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</si>
  <si>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</si>
  <si>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</si>
  <si>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</si>
  <si>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</si>
  <si>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</si>
  <si>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</si>
  <si>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</si>
  <si>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</si>
  <si>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</si>
  <si>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</si>
  <si>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</si>
  <si>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</si>
  <si>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</si>
  <si>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</si>
  <si>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</si>
  <si>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</si>
  <si>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</si>
  <si>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</si>
  <si>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</si>
  <si>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</si>
  <si>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</si>
  <si>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</si>
  <si>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</si>
  <si>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</si>
  <si>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</si>
  <si>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</si>
  <si>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</si>
  <si>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</si>
  <si>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</si>
  <si>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</si>
  <si>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</si>
  <si>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</si>
  <si>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</si>
  <si>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</si>
  <si>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</si>
  <si>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</si>
  <si>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</si>
  <si>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</si>
  <si>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</si>
  <si>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</si>
  <si>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</si>
  <si>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</si>
  <si>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</si>
  <si>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</si>
  <si>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</si>
  <si>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</si>
  <si>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</si>
  <si>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</si>
  <si>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</si>
  <si>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</si>
  <si>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</si>
  <si>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</si>
  <si>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</si>
  <si>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</si>
  <si>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注：</t>
  </si>
  <si>
    <t>我单位无财政拔款三公经费支出数据，以空表列示。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</si>
</sst>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5" fillId="21" borderId="3" applyNumberFormat="0" applyAlignment="0" applyProtection="0">
      <alignment vertical="center"/>
    </xf>
    <xf numFmtId="0" fontId="27" fillId="23" borderId="10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0" borderId="0">
      <alignment horizontal="left"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top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8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38"/>
  <sheetViews>
    <sheetView tabSelected="1" workbookViewId="0">
      <selection activeCell="D44" sqref="D44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14300435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6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11348235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1714600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577000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660600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14300435</v>
      </c>
      <c r="D36" s="12" t="s">
        <v>51</v>
      </c>
      <c r="E36" s="14">
        <f>SUM(E6:E35)</f>
        <v>14300435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14300435</v>
      </c>
      <c r="D38" s="12" t="s">
        <v>55</v>
      </c>
      <c r="E38" s="14">
        <f>E36+E37</f>
        <v>14300435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M50"/>
  <sheetViews>
    <sheetView workbookViewId="0">
      <selection activeCell="E45" sqref="E45:F46"/>
    </sheetView>
  </sheetViews>
  <sheetFormatPr defaultColWidth="8.875" defaultRowHeight="15"/>
  <cols>
    <col min="1" max="1" width="7.125" style="1" customWidth="1"/>
    <col min="2" max="2" width="11" style="2" customWidth="1"/>
    <col min="3" max="3" width="26.75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0.6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14300435</v>
      </c>
      <c r="E6" s="14">
        <f>E7+E29+E32+E38+E42+E45+E48</f>
        <v>14300435</v>
      </c>
      <c r="F6" s="14">
        <f>F7+F29+F32+F38+F42+F45+F48</f>
        <v>14300435</v>
      </c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11348235</v>
      </c>
      <c r="E7" s="14">
        <f>E8+E11+E17+E19+E21+E23+E25</f>
        <v>11348235</v>
      </c>
      <c r="F7" s="14">
        <f>F8+F11+F17+F19+F21+F23+F25</f>
        <v>11348235</v>
      </c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24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5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24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11348235</v>
      </c>
      <c r="E11" s="14">
        <f>SUM(E12:E16)</f>
        <v>11348235</v>
      </c>
      <c r="F11" s="14">
        <f>SUM(F12:F16)</f>
        <v>11348235</v>
      </c>
      <c r="G11" s="14"/>
      <c r="H11" s="13"/>
      <c r="I11" s="13"/>
      <c r="J11" s="13"/>
      <c r="K11" s="13"/>
      <c r="L11" s="24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1511700</v>
      </c>
      <c r="E12" s="14">
        <f>SUM(F12:L12)</f>
        <v>1511700</v>
      </c>
      <c r="F12" s="14">
        <v>1511700</v>
      </c>
      <c r="G12" s="13"/>
      <c r="H12" s="13"/>
      <c r="I12" s="13"/>
      <c r="J12" s="13"/>
      <c r="K12" s="13"/>
      <c r="L12" s="24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9486385</v>
      </c>
      <c r="E13" s="14">
        <f t="shared" ref="E13:E31" si="1">SUM(F13:L13)</f>
        <v>9486385</v>
      </c>
      <c r="F13" s="14">
        <v>9486385</v>
      </c>
      <c r="G13" s="13"/>
      <c r="H13" s="13"/>
      <c r="I13" s="13"/>
      <c r="J13" s="13"/>
      <c r="K13" s="13"/>
      <c r="L13" s="24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>
        <f t="shared" si="1"/>
        <v>0</v>
      </c>
      <c r="F14" s="14"/>
      <c r="G14" s="13"/>
      <c r="H14" s="13"/>
      <c r="I14" s="13"/>
      <c r="J14" s="13"/>
      <c r="K14" s="13"/>
      <c r="L14" s="24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24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350150</v>
      </c>
      <c r="E16" s="14">
        <f t="shared" si="1"/>
        <v>350150</v>
      </c>
      <c r="F16" s="14">
        <v>350150</v>
      </c>
      <c r="G16" s="14"/>
      <c r="H16" s="13"/>
      <c r="I16" s="13"/>
      <c r="J16" s="13"/>
      <c r="K16" s="13"/>
      <c r="L16" s="24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24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24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5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5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5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5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24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24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1714600</v>
      </c>
      <c r="E32" s="14">
        <f>E33</f>
        <v>1714600</v>
      </c>
      <c r="F32" s="14">
        <f>F33</f>
        <v>1714600</v>
      </c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1714600</v>
      </c>
      <c r="E33" s="14">
        <f>SUM(E34:E37)</f>
        <v>1714600</v>
      </c>
      <c r="F33" s="14">
        <f>SUM(F34:F37)</f>
        <v>1714600</v>
      </c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833900</v>
      </c>
      <c r="E35" s="14">
        <f t="shared" si="3"/>
        <v>833900</v>
      </c>
      <c r="F35" s="14">
        <v>833900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880700</v>
      </c>
      <c r="E36" s="14">
        <f t="shared" si="3"/>
        <v>880700</v>
      </c>
      <c r="F36" s="14">
        <v>880700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577000</v>
      </c>
      <c r="E38" s="14">
        <f>E39</f>
        <v>577000</v>
      </c>
      <c r="F38" s="14">
        <f>F39</f>
        <v>577000</v>
      </c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577000</v>
      </c>
      <c r="E39" s="14">
        <f>E40+E41</f>
        <v>577000</v>
      </c>
      <c r="F39" s="14">
        <f>F40+F41</f>
        <v>577000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577000</v>
      </c>
      <c r="E41" s="14">
        <f t="shared" si="5"/>
        <v>577000</v>
      </c>
      <c r="F41" s="14">
        <v>577000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660600</v>
      </c>
      <c r="E45" s="14">
        <f>E46</f>
        <v>660600</v>
      </c>
      <c r="F45" s="14">
        <f>F46</f>
        <v>660600</v>
      </c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660600</v>
      </c>
      <c r="E46" s="14">
        <f>E47</f>
        <v>660600</v>
      </c>
      <c r="F46" s="14">
        <f>F47</f>
        <v>660600</v>
      </c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660600</v>
      </c>
      <c r="E47" s="14">
        <f t="shared" ref="E47" si="7">SUM(F47:L47)</f>
        <v>660600</v>
      </c>
      <c r="F47" s="14">
        <v>660600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I50"/>
  <sheetViews>
    <sheetView workbookViewId="0">
      <selection activeCell="A1"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159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160</v>
      </c>
      <c r="C3" s="10" t="s">
        <v>1</v>
      </c>
      <c r="D3" s="10" t="s">
        <v>51</v>
      </c>
      <c r="E3" s="10" t="s">
        <v>161</v>
      </c>
      <c r="F3" s="10" t="s">
        <v>162</v>
      </c>
      <c r="G3" s="10" t="s">
        <v>163</v>
      </c>
      <c r="H3" s="10" t="s">
        <v>164</v>
      </c>
      <c r="I3" s="10" t="s">
        <v>165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14300435</v>
      </c>
      <c r="E6" s="14">
        <f>E7+E29+E32+E38+E42+E45+E48</f>
        <v>12954400</v>
      </c>
      <c r="F6" s="14">
        <f>F7+F29+F32+F38+F42+F45+F48</f>
        <v>1346035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11348235</v>
      </c>
      <c r="E7" s="14">
        <f>E8+E11+E17+E19+E21+E23+E25</f>
        <v>10002200</v>
      </c>
      <c r="F7" s="14">
        <f>F8+F11+F17+F19+F21+F23+F25</f>
        <v>1346035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11348235</v>
      </c>
      <c r="E11" s="14">
        <f>SUM(E12:E16)</f>
        <v>10002200</v>
      </c>
      <c r="F11" s="14">
        <f>SUM(F12:F16)</f>
        <v>1346035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1511700</v>
      </c>
      <c r="E12" s="14">
        <v>1124700</v>
      </c>
      <c r="F12" s="14">
        <v>387000</v>
      </c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9486385</v>
      </c>
      <c r="E13" s="14">
        <v>8877500</v>
      </c>
      <c r="F13" s="14">
        <v>608885</v>
      </c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350150</v>
      </c>
      <c r="E16" s="14"/>
      <c r="F16" s="14">
        <v>350150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1714600</v>
      </c>
      <c r="E32" s="14">
        <f>E33</f>
        <v>1714600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1714600</v>
      </c>
      <c r="E33" s="14">
        <f>SUM(E34:E37)</f>
        <v>1714600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833900</v>
      </c>
      <c r="E35" s="14">
        <v>833900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880700</v>
      </c>
      <c r="E36" s="14">
        <v>880700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577000</v>
      </c>
      <c r="E38" s="14">
        <f>E39</f>
        <v>577000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577000</v>
      </c>
      <c r="E39" s="14">
        <f>E40+E41</f>
        <v>577000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577000</v>
      </c>
      <c r="E41" s="14">
        <v>577000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660600</v>
      </c>
      <c r="E45" s="14">
        <f t="shared" si="6"/>
        <v>660600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660600</v>
      </c>
      <c r="E46" s="14">
        <f t="shared" si="6"/>
        <v>660600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660600</v>
      </c>
      <c r="E47" s="14">
        <v>660600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H41"/>
  <sheetViews>
    <sheetView workbookViewId="0">
      <selection activeCell="D8" sqref="D8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167</v>
      </c>
      <c r="D4" s="10" t="s">
        <v>8</v>
      </c>
      <c r="E4" s="10" t="s">
        <v>58</v>
      </c>
      <c r="F4" s="23" t="s">
        <v>168</v>
      </c>
      <c r="G4" s="23" t="s">
        <v>169</v>
      </c>
      <c r="H4" s="23" t="s">
        <v>170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171</v>
      </c>
      <c r="C6" s="14">
        <v>14300435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172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173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11348235</v>
      </c>
      <c r="F10" s="14">
        <v>11348235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1714600</v>
      </c>
      <c r="F13" s="14">
        <v>1714600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577000</v>
      </c>
      <c r="F15" s="14">
        <v>577000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660600</v>
      </c>
      <c r="F25" s="14">
        <v>660600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v>14300435</v>
      </c>
      <c r="D36" s="12" t="s">
        <v>51</v>
      </c>
      <c r="E36" s="14">
        <f>E10+E12+E13+E15+E18+E25+E30</f>
        <v>14300435</v>
      </c>
      <c r="F36" s="14">
        <f t="shared" ref="F36:G36" si="0">F10+F12+F13+F15+F18+F25+F30</f>
        <v>14300435</v>
      </c>
      <c r="G36" s="14">
        <f t="shared" si="0"/>
        <v>0</v>
      </c>
      <c r="H36" s="13"/>
    </row>
    <row r="37" spans="1:8">
      <c r="A37" s="11">
        <v>32</v>
      </c>
      <c r="B37" s="12" t="s">
        <v>174</v>
      </c>
      <c r="C37" s="14">
        <f>C38+C39+C40</f>
        <v>0</v>
      </c>
      <c r="D37" s="12" t="s">
        <v>175</v>
      </c>
      <c r="E37" s="13"/>
      <c r="F37" s="13"/>
      <c r="G37" s="13"/>
      <c r="H37" s="13"/>
    </row>
    <row r="38" spans="1:8">
      <c r="A38" s="11">
        <v>33</v>
      </c>
      <c r="B38" s="12" t="s">
        <v>171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172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173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14300435</v>
      </c>
      <c r="D41" s="12" t="s">
        <v>55</v>
      </c>
      <c r="E41" s="14">
        <f>E36</f>
        <v>14300435</v>
      </c>
      <c r="F41" s="14">
        <f>F36</f>
        <v>14300435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H47"/>
  <sheetViews>
    <sheetView workbookViewId="0">
      <selection activeCell="C10" sqref="C10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ht="14.25" spans="1:8">
      <c r="A1" s="5" t="s">
        <v>176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177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160</v>
      </c>
      <c r="C3" s="10" t="s">
        <v>1</v>
      </c>
      <c r="D3" s="10" t="s">
        <v>58</v>
      </c>
      <c r="E3" s="10" t="s">
        <v>161</v>
      </c>
      <c r="F3" s="10" t="s">
        <v>1</v>
      </c>
      <c r="G3" s="10" t="s">
        <v>1</v>
      </c>
      <c r="H3" s="10" t="s">
        <v>162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178</v>
      </c>
      <c r="G4" s="10" t="s">
        <v>179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14300435</v>
      </c>
      <c r="E6" s="14">
        <f t="shared" si="0"/>
        <v>12954400</v>
      </c>
      <c r="F6" s="14">
        <f t="shared" si="0"/>
        <v>12609800</v>
      </c>
      <c r="G6" s="14">
        <f t="shared" ref="G6:H6" si="1">G7+G29+G32+G38+G42+G45</f>
        <v>344600</v>
      </c>
      <c r="H6" s="14">
        <f t="shared" si="1"/>
        <v>1346035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11348235</v>
      </c>
      <c r="E7" s="14">
        <f t="shared" ref="E7:H7" si="2">E8+E11+E17+E19+E21+E23+E25</f>
        <v>10002200</v>
      </c>
      <c r="F7" s="14">
        <f t="shared" si="2"/>
        <v>9769000</v>
      </c>
      <c r="G7" s="14">
        <f t="shared" si="2"/>
        <v>233200</v>
      </c>
      <c r="H7" s="14">
        <f t="shared" si="2"/>
        <v>1346035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11348235</v>
      </c>
      <c r="E11" s="14">
        <f>SUM(E12:E16)</f>
        <v>10002200</v>
      </c>
      <c r="F11" s="14">
        <f t="shared" ref="F11:H11" si="4">SUM(F12:F16)</f>
        <v>9769000</v>
      </c>
      <c r="G11" s="14">
        <f t="shared" si="4"/>
        <v>233200</v>
      </c>
      <c r="H11" s="14">
        <f t="shared" si="4"/>
        <v>1346035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1511700</v>
      </c>
      <c r="E12" s="14">
        <f>F12+G12</f>
        <v>1124700</v>
      </c>
      <c r="F12" s="14">
        <v>1098800</v>
      </c>
      <c r="G12" s="14">
        <v>25900</v>
      </c>
      <c r="H12" s="14">
        <v>387000</v>
      </c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9486385</v>
      </c>
      <c r="E13" s="14">
        <f t="shared" ref="E13:E18" si="6">F13+G13</f>
        <v>8877500</v>
      </c>
      <c r="F13" s="14">
        <v>8670200</v>
      </c>
      <c r="G13" s="14">
        <v>207300</v>
      </c>
      <c r="H13" s="14">
        <v>608885</v>
      </c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350150</v>
      </c>
      <c r="E16" s="14">
        <f t="shared" si="6"/>
        <v>0</v>
      </c>
      <c r="F16" s="14"/>
      <c r="G16" s="14"/>
      <c r="H16" s="14">
        <v>350150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1714600</v>
      </c>
      <c r="E32" s="14">
        <f t="shared" ref="E32:H32" si="20">E33</f>
        <v>1714600</v>
      </c>
      <c r="F32" s="14">
        <f t="shared" si="20"/>
        <v>1603200</v>
      </c>
      <c r="G32" s="14">
        <f t="shared" si="20"/>
        <v>111400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1714600</v>
      </c>
      <c r="E33" s="14">
        <f>SUM(E34:E37)</f>
        <v>1714600</v>
      </c>
      <c r="F33" s="14">
        <f t="shared" ref="F33:H33" si="21">SUM(F34:F37)</f>
        <v>1603200</v>
      </c>
      <c r="G33" s="14">
        <f t="shared" si="21"/>
        <v>111400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833900</v>
      </c>
      <c r="E35" s="14">
        <f t="shared" ref="E35:E37" si="23">F35+G35</f>
        <v>833900</v>
      </c>
      <c r="F35" s="14">
        <v>722500</v>
      </c>
      <c r="G35" s="14">
        <v>111400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880700</v>
      </c>
      <c r="E36" s="14">
        <f t="shared" si="23"/>
        <v>880700</v>
      </c>
      <c r="F36" s="14">
        <v>880700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577000</v>
      </c>
      <c r="E38" s="14">
        <f>E39</f>
        <v>577000</v>
      </c>
      <c r="F38" s="14">
        <f t="shared" ref="F38:H38" si="24">F39</f>
        <v>577000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577000</v>
      </c>
      <c r="E39" s="14">
        <f>SUM(E40:E41)</f>
        <v>577000</v>
      </c>
      <c r="F39" s="14">
        <f>SUM(F40:F41)</f>
        <v>577000</v>
      </c>
      <c r="G39" s="14">
        <f t="shared" ref="G39:H39" si="25">SUM(G40:G41)</f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577000</v>
      </c>
      <c r="E41" s="14">
        <f>F41+G41</f>
        <v>577000</v>
      </c>
      <c r="F41" s="14">
        <v>577000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660600</v>
      </c>
      <c r="E45" s="14">
        <f>E46</f>
        <v>660600</v>
      </c>
      <c r="F45" s="14">
        <f t="shared" ref="F45:H45" si="28">F46</f>
        <v>660600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660600</v>
      </c>
      <c r="E46" s="14">
        <f>E47</f>
        <v>660600</v>
      </c>
      <c r="F46" s="14">
        <f t="shared" ref="F46:H46" si="29">F47</f>
        <v>660600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660600</v>
      </c>
      <c r="E47" s="14">
        <f>F47+G47</f>
        <v>660600</v>
      </c>
      <c r="F47" s="14">
        <v>660600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F36"/>
  <sheetViews>
    <sheetView workbookViewId="0">
      <selection activeCell="E9" sqref="E9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2" customWidth="1"/>
    <col min="6" max="6" width="18.125" style="3" customWidth="1"/>
    <col min="7" max="9" width="8.875" style="4"/>
    <col min="10" max="10" width="9.5" style="4" customWidth="1"/>
    <col min="11" max="16384" width="8.875" style="4"/>
  </cols>
  <sheetData>
    <row r="1" ht="23.25" customHeight="1" spans="1:6">
      <c r="A1" s="5" t="s">
        <v>180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181</v>
      </c>
      <c r="B2" s="8" t="s">
        <v>1</v>
      </c>
      <c r="C2" s="8" t="s">
        <v>1</v>
      </c>
      <c r="D2" s="8" t="s">
        <v>1</v>
      </c>
      <c r="E2" s="7" t="s">
        <v>3</v>
      </c>
      <c r="F2" s="9" t="s">
        <v>4</v>
      </c>
    </row>
    <row r="3" ht="13.5" spans="1:6">
      <c r="A3" s="10" t="s">
        <v>5</v>
      </c>
      <c r="B3" s="10" t="s">
        <v>182</v>
      </c>
      <c r="C3" s="10" t="s">
        <v>1</v>
      </c>
      <c r="D3" s="10" t="s">
        <v>183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20" t="s">
        <v>178</v>
      </c>
      <c r="F4" s="10" t="s">
        <v>179</v>
      </c>
    </row>
    <row r="5" spans="1:6">
      <c r="A5" s="10" t="s">
        <v>10</v>
      </c>
      <c r="B5" s="10">
        <v>1</v>
      </c>
      <c r="C5" s="10">
        <v>2</v>
      </c>
      <c r="D5" s="10">
        <v>3</v>
      </c>
      <c r="E5" s="2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12954400</v>
      </c>
      <c r="E6" s="21">
        <f>E7+E18+E30+E35</f>
        <v>12609800</v>
      </c>
      <c r="F6" s="14">
        <f t="shared" ref="E6:F6" si="0">F7+F18+F30+F35</f>
        <v>344600</v>
      </c>
    </row>
    <row r="7" spans="1:6">
      <c r="A7" s="11">
        <v>2</v>
      </c>
      <c r="B7" s="12" t="s">
        <v>184</v>
      </c>
      <c r="C7" s="12" t="s">
        <v>185</v>
      </c>
      <c r="D7" s="14">
        <f>E7+F7</f>
        <v>11775800</v>
      </c>
      <c r="E7" s="21">
        <v>11775800</v>
      </c>
      <c r="F7" s="14">
        <f t="shared" ref="F7" si="1">SUM(F8:F17)</f>
        <v>0</v>
      </c>
    </row>
    <row r="8" spans="1:6">
      <c r="A8" s="11">
        <v>3</v>
      </c>
      <c r="B8" s="12" t="s">
        <v>186</v>
      </c>
      <c r="C8" s="12" t="s">
        <v>187</v>
      </c>
      <c r="D8" s="14">
        <f t="shared" ref="D8:D36" si="2">E8+F8</f>
        <v>3183100</v>
      </c>
      <c r="E8" s="21">
        <v>3183100</v>
      </c>
      <c r="F8" s="13"/>
    </row>
    <row r="9" spans="1:6">
      <c r="A9" s="11">
        <v>4</v>
      </c>
      <c r="B9" s="12" t="s">
        <v>188</v>
      </c>
      <c r="C9" s="12" t="s">
        <v>189</v>
      </c>
      <c r="D9" s="14">
        <f t="shared" si="2"/>
        <v>895600</v>
      </c>
      <c r="E9" s="21">
        <v>895600</v>
      </c>
      <c r="F9" s="13"/>
    </row>
    <row r="10" spans="1:6">
      <c r="A10" s="11">
        <v>5</v>
      </c>
      <c r="B10" s="12" t="s">
        <v>190</v>
      </c>
      <c r="C10" s="12" t="s">
        <v>191</v>
      </c>
      <c r="D10" s="14">
        <f t="shared" si="2"/>
        <v>0</v>
      </c>
      <c r="E10" s="21"/>
      <c r="F10" s="13"/>
    </row>
    <row r="11" spans="1:6">
      <c r="A11" s="11">
        <v>6</v>
      </c>
      <c r="B11" s="12" t="s">
        <v>192</v>
      </c>
      <c r="C11" s="12" t="s">
        <v>193</v>
      </c>
      <c r="D11" s="14">
        <f t="shared" si="2"/>
        <v>2314600</v>
      </c>
      <c r="E11" s="21">
        <v>2314600</v>
      </c>
      <c r="F11" s="13"/>
    </row>
    <row r="12" spans="1:6">
      <c r="A12" s="11">
        <v>7</v>
      </c>
      <c r="B12" s="12" t="s">
        <v>194</v>
      </c>
      <c r="C12" s="12" t="s">
        <v>195</v>
      </c>
      <c r="D12" s="14">
        <f t="shared" si="2"/>
        <v>880700</v>
      </c>
      <c r="E12" s="21">
        <v>880700</v>
      </c>
      <c r="F12" s="13"/>
    </row>
    <row r="13" spans="1:6">
      <c r="A13" s="11">
        <v>8</v>
      </c>
      <c r="B13" s="12" t="s">
        <v>196</v>
      </c>
      <c r="C13" s="12" t="s">
        <v>197</v>
      </c>
      <c r="D13" s="14">
        <f t="shared" si="2"/>
        <v>0</v>
      </c>
      <c r="E13" s="21">
        <v>0</v>
      </c>
      <c r="F13" s="13"/>
    </row>
    <row r="14" spans="1:6">
      <c r="A14" s="11">
        <v>9</v>
      </c>
      <c r="B14" s="12" t="s">
        <v>198</v>
      </c>
      <c r="C14" s="12" t="s">
        <v>199</v>
      </c>
      <c r="D14" s="14">
        <f t="shared" si="2"/>
        <v>569000</v>
      </c>
      <c r="E14" s="21">
        <v>569000</v>
      </c>
      <c r="F14" s="13"/>
    </row>
    <row r="15" spans="1:6">
      <c r="A15" s="11">
        <v>10</v>
      </c>
      <c r="B15" s="12" t="s">
        <v>200</v>
      </c>
      <c r="C15" s="12" t="s">
        <v>201</v>
      </c>
      <c r="D15" s="14">
        <f t="shared" si="2"/>
        <v>85400</v>
      </c>
      <c r="E15" s="21">
        <v>85400</v>
      </c>
      <c r="F15" s="13"/>
    </row>
    <row r="16" spans="1:6">
      <c r="A16" s="11">
        <v>11</v>
      </c>
      <c r="B16" s="12" t="s">
        <v>202</v>
      </c>
      <c r="C16" s="12" t="s">
        <v>151</v>
      </c>
      <c r="D16" s="14">
        <f t="shared" si="2"/>
        <v>660600</v>
      </c>
      <c r="E16" s="21">
        <v>660600</v>
      </c>
      <c r="F16" s="13"/>
    </row>
    <row r="17" spans="1:6">
      <c r="A17" s="11">
        <v>12</v>
      </c>
      <c r="B17" s="12" t="s">
        <v>203</v>
      </c>
      <c r="C17" s="12" t="s">
        <v>204</v>
      </c>
      <c r="D17" s="14">
        <f t="shared" si="2"/>
        <v>3186800</v>
      </c>
      <c r="E17" s="21">
        <v>3186800</v>
      </c>
      <c r="F17" s="13"/>
    </row>
    <row r="18" spans="1:6">
      <c r="A18" s="11">
        <v>13</v>
      </c>
      <c r="B18" s="12" t="s">
        <v>205</v>
      </c>
      <c r="C18" s="12" t="s">
        <v>206</v>
      </c>
      <c r="D18" s="14">
        <f t="shared" si="2"/>
        <v>344600</v>
      </c>
      <c r="E18" s="21">
        <f t="shared" ref="E18:F18" si="3">SUM(E19:E29)</f>
        <v>0</v>
      </c>
      <c r="F18" s="14">
        <f t="shared" si="3"/>
        <v>344600</v>
      </c>
    </row>
    <row r="19" spans="1:6">
      <c r="A19" s="11">
        <v>14</v>
      </c>
      <c r="B19" s="12" t="s">
        <v>207</v>
      </c>
      <c r="C19" s="12" t="s">
        <v>208</v>
      </c>
      <c r="D19" s="14">
        <f t="shared" si="2"/>
        <v>43200</v>
      </c>
      <c r="E19" s="12"/>
      <c r="F19" s="14">
        <v>43200</v>
      </c>
    </row>
    <row r="20" spans="1:6">
      <c r="A20" s="11">
        <v>15</v>
      </c>
      <c r="B20" s="12" t="s">
        <v>209</v>
      </c>
      <c r="C20" s="12" t="s">
        <v>210</v>
      </c>
      <c r="D20" s="14">
        <f t="shared" si="2"/>
        <v>0</v>
      </c>
      <c r="E20" s="12"/>
      <c r="F20" s="14"/>
    </row>
    <row r="21" spans="1:6">
      <c r="A21" s="11">
        <v>16</v>
      </c>
      <c r="B21" s="12" t="s">
        <v>211</v>
      </c>
      <c r="C21" s="12" t="s">
        <v>212</v>
      </c>
      <c r="D21" s="14">
        <f t="shared" si="2"/>
        <v>0</v>
      </c>
      <c r="E21" s="12"/>
      <c r="F21" s="14"/>
    </row>
    <row r="22" spans="1:6">
      <c r="A22" s="11">
        <v>17</v>
      </c>
      <c r="B22" s="12" t="s">
        <v>213</v>
      </c>
      <c r="C22" s="12" t="s">
        <v>214</v>
      </c>
      <c r="D22" s="14">
        <f t="shared" si="2"/>
        <v>0</v>
      </c>
      <c r="E22" s="12"/>
      <c r="F22" s="14"/>
    </row>
    <row r="23" spans="1:6">
      <c r="A23" s="11">
        <v>18</v>
      </c>
      <c r="B23" s="12" t="s">
        <v>215</v>
      </c>
      <c r="C23" s="12" t="s">
        <v>216</v>
      </c>
      <c r="D23" s="14">
        <f t="shared" si="2"/>
        <v>0</v>
      </c>
      <c r="E23" s="12"/>
      <c r="F23" s="14"/>
    </row>
    <row r="24" spans="1:6">
      <c r="A24" s="11">
        <v>19</v>
      </c>
      <c r="B24" s="12" t="s">
        <v>217</v>
      </c>
      <c r="C24" s="12" t="s">
        <v>218</v>
      </c>
      <c r="D24" s="14">
        <f t="shared" si="2"/>
        <v>0</v>
      </c>
      <c r="E24" s="12"/>
      <c r="F24" s="14"/>
    </row>
    <row r="25" spans="1:6">
      <c r="A25" s="11">
        <v>20</v>
      </c>
      <c r="B25" s="12" t="s">
        <v>219</v>
      </c>
      <c r="C25" s="12" t="s">
        <v>220</v>
      </c>
      <c r="D25" s="14">
        <f t="shared" si="2"/>
        <v>110400</v>
      </c>
      <c r="E25" s="12"/>
      <c r="F25" s="14">
        <v>110400</v>
      </c>
    </row>
    <row r="26" spans="1:6">
      <c r="A26" s="11">
        <v>21</v>
      </c>
      <c r="B26" s="12" t="s">
        <v>221</v>
      </c>
      <c r="C26" s="12" t="s">
        <v>222</v>
      </c>
      <c r="D26" s="14">
        <f t="shared" si="2"/>
        <v>79600</v>
      </c>
      <c r="E26" s="12"/>
      <c r="F26" s="14">
        <v>79600</v>
      </c>
    </row>
    <row r="27" spans="1:6">
      <c r="A27" s="11">
        <v>22</v>
      </c>
      <c r="B27" s="12" t="s">
        <v>223</v>
      </c>
      <c r="C27" s="12" t="s">
        <v>224</v>
      </c>
      <c r="D27" s="14">
        <f t="shared" si="2"/>
        <v>0</v>
      </c>
      <c r="E27" s="12"/>
      <c r="F27" s="14"/>
    </row>
    <row r="28" spans="1:6">
      <c r="A28" s="11">
        <v>23</v>
      </c>
      <c r="B28" s="12" t="s">
        <v>225</v>
      </c>
      <c r="C28" s="12" t="s">
        <v>226</v>
      </c>
      <c r="D28" s="14">
        <f t="shared" si="2"/>
        <v>0</v>
      </c>
      <c r="E28" s="12"/>
      <c r="F28" s="14"/>
    </row>
    <row r="29" spans="1:6">
      <c r="A29" s="11">
        <v>24</v>
      </c>
      <c r="B29" s="12" t="s">
        <v>227</v>
      </c>
      <c r="C29" s="12" t="s">
        <v>228</v>
      </c>
      <c r="D29" s="14">
        <f t="shared" si="2"/>
        <v>111400</v>
      </c>
      <c r="E29" s="12"/>
      <c r="F29" s="14">
        <v>111400</v>
      </c>
    </row>
    <row r="30" spans="1:6">
      <c r="A30" s="11">
        <v>25</v>
      </c>
      <c r="B30" s="12" t="s">
        <v>229</v>
      </c>
      <c r="C30" s="12" t="s">
        <v>230</v>
      </c>
      <c r="D30" s="14">
        <f t="shared" si="2"/>
        <v>834000</v>
      </c>
      <c r="E30" s="21">
        <f t="shared" ref="E30:F30" si="4">SUM(E31:E34)</f>
        <v>834000</v>
      </c>
      <c r="F30" s="14">
        <f t="shared" si="4"/>
        <v>0</v>
      </c>
    </row>
    <row r="31" spans="1:6">
      <c r="A31" s="11">
        <v>26</v>
      </c>
      <c r="B31" s="12" t="s">
        <v>231</v>
      </c>
      <c r="C31" s="12" t="s">
        <v>232</v>
      </c>
      <c r="D31" s="14">
        <f t="shared" si="2"/>
        <v>220800</v>
      </c>
      <c r="E31" s="22">
        <v>220800</v>
      </c>
      <c r="F31" s="13"/>
    </row>
    <row r="32" spans="1:6">
      <c r="A32" s="11">
        <v>27</v>
      </c>
      <c r="B32" s="12" t="s">
        <v>233</v>
      </c>
      <c r="C32" s="12" t="s">
        <v>234</v>
      </c>
      <c r="D32" s="14">
        <f t="shared" si="2"/>
        <v>501700</v>
      </c>
      <c r="E32" s="22">
        <v>501700</v>
      </c>
      <c r="F32" s="13"/>
    </row>
    <row r="33" spans="1:6">
      <c r="A33" s="11">
        <v>28</v>
      </c>
      <c r="B33" s="12" t="s">
        <v>235</v>
      </c>
      <c r="C33" s="12" t="s">
        <v>236</v>
      </c>
      <c r="D33" s="14">
        <f t="shared" si="2"/>
        <v>110400</v>
      </c>
      <c r="E33" s="22">
        <v>110400</v>
      </c>
      <c r="F33" s="13"/>
    </row>
    <row r="34" spans="1:6">
      <c r="A34" s="11">
        <v>29</v>
      </c>
      <c r="B34" s="12" t="s">
        <v>237</v>
      </c>
      <c r="C34" s="12" t="s">
        <v>238</v>
      </c>
      <c r="D34" s="14">
        <f t="shared" si="2"/>
        <v>1100</v>
      </c>
      <c r="E34" s="21">
        <v>1100</v>
      </c>
      <c r="F34" s="13"/>
    </row>
    <row r="35" spans="1:6">
      <c r="A35" s="11">
        <v>30</v>
      </c>
      <c r="B35" s="12" t="s">
        <v>239</v>
      </c>
      <c r="C35" s="12" t="s">
        <v>240</v>
      </c>
      <c r="D35" s="14">
        <f t="shared" si="2"/>
        <v>0</v>
      </c>
      <c r="E35" s="21">
        <f t="shared" ref="E35:F35" si="5">E36</f>
        <v>0</v>
      </c>
      <c r="F35" s="14">
        <f t="shared" si="5"/>
        <v>0</v>
      </c>
    </row>
    <row r="36" spans="1:6">
      <c r="A36" s="11">
        <v>31</v>
      </c>
      <c r="B36" s="12" t="s">
        <v>241</v>
      </c>
      <c r="C36" s="12" t="s">
        <v>242</v>
      </c>
      <c r="D36" s="14">
        <f t="shared" si="2"/>
        <v>0</v>
      </c>
      <c r="E36" s="12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F10"/>
  <sheetViews>
    <sheetView workbookViewId="0">
      <selection activeCell="C17" sqref="C17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160</v>
      </c>
      <c r="C3" s="10" t="s">
        <v>1</v>
      </c>
      <c r="D3" s="10" t="s">
        <v>58</v>
      </c>
      <c r="E3" s="10" t="s">
        <v>161</v>
      </c>
      <c r="F3" s="10" t="s">
        <v>162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spans="2:2">
      <c r="B10" s="19" t="s">
        <v>244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160</v>
      </c>
      <c r="C3" s="10" t="s">
        <v>1</v>
      </c>
      <c r="D3" s="10" t="s">
        <v>58</v>
      </c>
      <c r="E3" s="10" t="s">
        <v>161</v>
      </c>
      <c r="F3" s="10" t="s">
        <v>162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7" t="s">
        <v>246</v>
      </c>
      <c r="B8" s="18"/>
      <c r="C8" s="18"/>
      <c r="D8" s="18"/>
      <c r="E8" s="18"/>
      <c r="F8" s="18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F15"/>
  <sheetViews>
    <sheetView workbookViewId="0">
      <selection activeCell="E6" sqref="E6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247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248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168</v>
      </c>
      <c r="E4" s="10" t="s">
        <v>249</v>
      </c>
      <c r="F4" s="10" t="s">
        <v>170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250</v>
      </c>
      <c r="C7" s="13">
        <f>C8+C11+C14</f>
        <v>0</v>
      </c>
      <c r="D7" s="13"/>
      <c r="E7" s="13">
        <f t="shared" ref="E7" si="0">E8+E11+E14</f>
        <v>0</v>
      </c>
      <c r="F7" s="13"/>
    </row>
    <row r="8" spans="1:6">
      <c r="A8" s="11">
        <v>3</v>
      </c>
      <c r="B8" s="12" t="s">
        <v>251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252</v>
      </c>
      <c r="C9" s="13"/>
      <c r="D9" s="13"/>
      <c r="E9" s="13"/>
      <c r="F9" s="13"/>
    </row>
    <row r="10" spans="1:6">
      <c r="A10" s="11">
        <v>5</v>
      </c>
      <c r="B10" s="12" t="s">
        <v>253</v>
      </c>
      <c r="C10" s="13"/>
      <c r="D10" s="13"/>
      <c r="E10" s="13"/>
      <c r="F10" s="13"/>
    </row>
    <row r="11" spans="1:6">
      <c r="A11" s="11">
        <v>6</v>
      </c>
      <c r="B11" s="12" t="s">
        <v>254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255</v>
      </c>
      <c r="C12" s="13"/>
      <c r="D12" s="13"/>
      <c r="E12" s="13"/>
      <c r="F12" s="13"/>
    </row>
    <row r="13" spans="1:6">
      <c r="A13" s="11">
        <v>8</v>
      </c>
      <c r="B13" s="12" t="s">
        <v>256</v>
      </c>
      <c r="C13" s="14"/>
      <c r="D13" s="14"/>
      <c r="E13" s="13"/>
      <c r="F13" s="13"/>
    </row>
    <row r="14" spans="1:6">
      <c r="A14" s="11">
        <v>9</v>
      </c>
      <c r="B14" s="12" t="s">
        <v>257</v>
      </c>
      <c r="C14" s="14">
        <f>D14+E14</f>
        <v>0</v>
      </c>
      <c r="D14" s="14"/>
      <c r="E14" s="13"/>
      <c r="F14" s="13"/>
    </row>
    <row r="15" spans="1:2">
      <c r="A15" s="15" t="s">
        <v>258</v>
      </c>
      <c r="B15" s="16" t="s">
        <v>259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wxm</dc:creator>
  <cp:lastModifiedBy>Administrator</cp:lastModifiedBy>
  <dcterms:created xsi:type="dcterms:W3CDTF">2006-09-16T00:00:00Z</dcterms:created>
  <cp:lastPrinted>2022-08-30T04:28:00Z</cp:lastPrinted>
  <dcterms:modified xsi:type="dcterms:W3CDTF">2022-08-30T08:55:21Z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EA69E3FE23774D56AD05933B90D47E7B</vt:lpwstr>
  </property>
  <property fmtid="{D5CDD505-2E9C-101B-9397-08002B2CF9AE}" pid="3" name="KSOProductBuildVer">
    <vt:lpwstr>2052-11.8.2.10912</vt:lpwstr>
  </property>
</Properties>
</file>