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附件1-1 " sheetId="2" r:id="rId1"/>
    <sheet name="附件1-2" sheetId="1" r:id="rId2"/>
    <sheet name="附件1-3" sheetId="3" r:id="rId3"/>
    <sheet name="附件1-4" sheetId="4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<sst xmlns="http://schemas.openxmlformats.org/spreadsheetml/2006/main" count="73" uniqueCount="47">
  <si>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</si>
  <si>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</si>
  <si>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</si>
  <si>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</si>
  <si>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</si>
  <si>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</si>
  <si>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</si>
  <si>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</si>
  <si>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</si>
  <si>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</si>
  <si>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</si>
  <si>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</si>
  <si>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</si>
  <si>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</si>
  <si>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</si>
  <si>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</si>
  <si>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</si>
  <si>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</si>
  <si>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B</t>
  </si>
  <si>
    <t>C</t>
  </si>
  <si>
    <t>D</t>
  </si>
  <si>
    <t>E</t>
  </si>
  <si>
    <t>H</t>
  </si>
  <si>
    <t>I</t>
  </si>
  <si>
    <t>J</t>
  </si>
  <si>
    <t>K</t>
  </si>
  <si>
    <t>L≥E</t>
  </si>
  <si>
    <t>M≤L且M≥E</t>
  </si>
  <si>
    <t>N≤L</t>
  </si>
  <si>
    <t>O≤M且O≥E</t>
  </si>
  <si>
    <t>P</t>
  </si>
  <si>
    <t>Q</t>
  </si>
  <si>
    <t>2022年河北省高质量发展专项债券（十七期）-2022年河北省政府专项债券（二十三期）</t>
  </si>
  <si>
    <t>其他公共基础设施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</si>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</sst>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0_ "/>
    <numFmt numFmtId="178" formatCode="0.00_);[Red]\(0.00\)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22" borderId="3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9" borderId="3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1" borderId="33" applyNumberFormat="0" applyAlignment="0" applyProtection="0">
      <alignment vertical="center"/>
    </xf>
    <xf numFmtId="0" fontId="25" fillId="11" borderId="35" applyNumberFormat="0" applyAlignment="0" applyProtection="0">
      <alignment vertical="center"/>
    </xf>
    <xf numFmtId="0" fontId="27" fillId="32" borderId="3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8" fillId="0" borderId="13" xfId="49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ushui%20AnyShare%20(2)\1.&#25991;&#26723;&#34920;&#26684;&#22270;&#29255;\&#39044;&#31639;&#32929;\2023&#24180;&#24403;&#24180;&#36164;&#26009;\09&#20538;&#21153;&#31649;&#29702;\15&#20538;&#21048;&#20449;&#24687;&#20844;&#24320;\2023&#25919;&#24220;&#20538;&#21153;&#20449;&#24687;&#20844;&#24320;&#36164;&#26009;\&#36130;&#25919;&#20538;&#21048;&#20449;&#24687;&#20844;&#24320;&#25968;&#25454;\&#38468;&#20214;1&#65306;2023&#24180;&#25919;&#24220;&#20538;&#21048;&#23384;&#32493;&#26399;&#20449;&#24687;&#20844;&#2432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 refreshError="1"/>
      <sheetData sheetId="1" refreshError="1"/>
      <sheetData sheetId="2" refreshError="1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7" sqref="F7"/>
    </sheetView>
  </sheetViews>
  <sheetFormatPr defaultColWidth="10" defaultRowHeight="13.5" outlineLevelRow="7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8"/>
      <c r="B3" s="38"/>
      <c r="C3" s="38"/>
      <c r="D3" s="38"/>
      <c r="E3" s="38"/>
      <c r="F3" s="38"/>
      <c r="G3" s="38"/>
      <c r="I3" s="38"/>
      <c r="J3" s="38"/>
      <c r="K3" s="38"/>
      <c r="L3" s="3" t="s">
        <v>2</v>
      </c>
    </row>
    <row r="4" ht="18" customHeight="1" spans="1:12">
      <c r="A4" s="39"/>
      <c r="B4" s="40" t="s">
        <v>3</v>
      </c>
      <c r="C4" s="40"/>
      <c r="D4" s="40"/>
      <c r="E4" s="40"/>
      <c r="F4" s="40"/>
      <c r="G4" s="40"/>
      <c r="H4" s="52" t="s">
        <v>4</v>
      </c>
      <c r="I4" s="52"/>
      <c r="J4" s="53" t="s">
        <v>5</v>
      </c>
      <c r="K4" s="53"/>
      <c r="L4" s="54" t="s">
        <v>6</v>
      </c>
    </row>
    <row r="5" ht="27.2" customHeight="1" spans="1:12">
      <c r="A5" s="42" t="s">
        <v>7</v>
      </c>
      <c r="B5" s="43" t="s">
        <v>8</v>
      </c>
      <c r="C5" s="43" t="s">
        <v>9</v>
      </c>
      <c r="D5" s="43" t="s">
        <v>10</v>
      </c>
      <c r="E5" s="43" t="s">
        <v>11</v>
      </c>
      <c r="F5" s="43" t="s">
        <v>12</v>
      </c>
      <c r="G5" s="43" t="s">
        <v>13</v>
      </c>
      <c r="H5" s="8"/>
      <c r="I5" s="43" t="s">
        <v>14</v>
      </c>
      <c r="J5" s="8"/>
      <c r="K5" s="43" t="s">
        <v>14</v>
      </c>
      <c r="L5" s="56"/>
    </row>
    <row r="6" customFormat="1" ht="30" customHeight="1" spans="1:15">
      <c r="A6" s="15"/>
      <c r="B6" s="15"/>
      <c r="C6" s="15">
        <f>SUM('附件1-1 :附件1-4'!C7:C9)</f>
        <v>1800</v>
      </c>
      <c r="D6" s="35"/>
      <c r="E6" s="15">
        <f>SUM('附件1-1 :附件1-4'!E7:E9)</f>
        <v>1800</v>
      </c>
      <c r="F6" s="49"/>
      <c r="G6" s="15"/>
      <c r="H6" s="63"/>
      <c r="I6" s="63"/>
      <c r="J6" s="63"/>
      <c r="K6" s="63"/>
      <c r="L6" s="64"/>
      <c r="M6" s="38"/>
      <c r="N6" s="38"/>
      <c r="O6" s="38"/>
    </row>
    <row r="7" customFormat="1" ht="14.25" customHeight="1" spans="1:16">
      <c r="A7" s="15"/>
      <c r="B7" s="15"/>
      <c r="C7" s="15"/>
      <c r="D7" s="35"/>
      <c r="E7" s="15"/>
      <c r="F7" s="49"/>
      <c r="G7" s="15"/>
      <c r="H7" s="63"/>
      <c r="I7" s="63"/>
      <c r="J7" s="63"/>
      <c r="K7" s="63"/>
      <c r="L7" s="64"/>
      <c r="M7" s="38"/>
      <c r="N7" s="38"/>
      <c r="O7" s="38"/>
      <c r="P7" s="38"/>
    </row>
    <row r="8" customFormat="1" ht="14.25" customHeight="1" spans="1:15">
      <c r="A8" s="15"/>
      <c r="B8" s="15"/>
      <c r="C8" s="15"/>
      <c r="D8" s="35"/>
      <c r="E8" s="15"/>
      <c r="F8" s="49"/>
      <c r="G8" s="15"/>
      <c r="H8" s="63"/>
      <c r="I8" s="63"/>
      <c r="J8" s="63"/>
      <c r="K8" s="63"/>
      <c r="L8" s="64"/>
      <c r="M8" s="38"/>
      <c r="N8" s="38"/>
      <c r="O8" s="38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32" sqref="F32"/>
    </sheetView>
  </sheetViews>
  <sheetFormatPr defaultColWidth="10" defaultRowHeight="13.5" outlineLevelRow="6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15</v>
      </c>
    </row>
    <row r="2" ht="27.95" customHeight="1" spans="1:1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4.25" customHeight="1" spans="1:14">
      <c r="A3" s="38"/>
      <c r="B3" s="38"/>
      <c r="C3" s="38"/>
      <c r="D3" s="38"/>
      <c r="E3" s="38"/>
      <c r="F3" s="38"/>
      <c r="G3" s="38"/>
      <c r="J3" s="38"/>
      <c r="K3" s="38"/>
      <c r="L3" s="38"/>
      <c r="N3" s="3" t="s">
        <v>2</v>
      </c>
    </row>
    <row r="4" ht="18" customHeight="1" spans="1:14">
      <c r="A4" s="39"/>
      <c r="B4" s="40" t="s">
        <v>3</v>
      </c>
      <c r="C4" s="40"/>
      <c r="D4" s="40"/>
      <c r="E4" s="40"/>
      <c r="F4" s="40"/>
      <c r="G4" s="40"/>
      <c r="H4" s="41" t="s">
        <v>16</v>
      </c>
      <c r="I4" s="52" t="s">
        <v>4</v>
      </c>
      <c r="J4" s="52"/>
      <c r="K4" s="53" t="s">
        <v>5</v>
      </c>
      <c r="L4" s="53"/>
      <c r="M4" s="53" t="s">
        <v>17</v>
      </c>
      <c r="N4" s="54" t="s">
        <v>6</v>
      </c>
    </row>
    <row r="5" customFormat="1" ht="27.2" customHeight="1" spans="1:14">
      <c r="A5" s="42" t="s">
        <v>7</v>
      </c>
      <c r="B5" s="43" t="s">
        <v>8</v>
      </c>
      <c r="C5" s="43" t="s">
        <v>9</v>
      </c>
      <c r="D5" s="43" t="s">
        <v>10</v>
      </c>
      <c r="E5" s="43" t="s">
        <v>11</v>
      </c>
      <c r="F5" s="43" t="s">
        <v>12</v>
      </c>
      <c r="G5" s="43" t="s">
        <v>13</v>
      </c>
      <c r="H5" s="44"/>
      <c r="I5" s="8"/>
      <c r="J5" s="43" t="s">
        <v>14</v>
      </c>
      <c r="K5" s="27"/>
      <c r="L5" s="43" t="s">
        <v>14</v>
      </c>
      <c r="M5" s="55"/>
      <c r="N5" s="56"/>
    </row>
    <row r="6" customFormat="1" ht="27.2" customHeight="1" spans="1:14">
      <c r="A6" s="45" t="s">
        <v>18</v>
      </c>
      <c r="B6" s="45" t="s">
        <v>19</v>
      </c>
      <c r="C6" s="46" t="s">
        <v>20</v>
      </c>
      <c r="D6" s="46" t="s">
        <v>21</v>
      </c>
      <c r="E6" s="46" t="s">
        <v>22</v>
      </c>
      <c r="F6" s="46" t="s">
        <v>23</v>
      </c>
      <c r="G6" s="47" t="s">
        <v>24</v>
      </c>
      <c r="H6" s="46" t="s">
        <v>25</v>
      </c>
      <c r="I6" s="47" t="s">
        <v>26</v>
      </c>
      <c r="J6" s="46" t="s">
        <v>27</v>
      </c>
      <c r="K6" s="57" t="s">
        <v>28</v>
      </c>
      <c r="L6" s="57" t="s">
        <v>29</v>
      </c>
      <c r="M6" s="58" t="s">
        <v>30</v>
      </c>
      <c r="N6" s="59" t="s">
        <v>31</v>
      </c>
    </row>
    <row r="7" customFormat="1" ht="27.2" customHeight="1" spans="1:14">
      <c r="A7" s="15" t="s">
        <v>32</v>
      </c>
      <c r="B7" s="15" t="str">
        <f>VLOOKUP(A7,'[1]附件1-2'!A:B,2,FALSE)</f>
        <v>2205543</v>
      </c>
      <c r="C7" s="15" t="str">
        <f>VLOOKUP(B7,'[1]附件1-2'!B:C,2,FALSE)</f>
        <v>其他自平衡专项债券</v>
      </c>
      <c r="D7" s="48">
        <v>1800</v>
      </c>
      <c r="E7" s="15" t="str">
        <f>VLOOKUP(B7,'[1]附件1-2'!B:F,5,FALSE)</f>
        <v>2022-03-31</v>
      </c>
      <c r="F7" s="49" t="str">
        <f>VLOOKUP(B7,'[1]附件1-2'!B:G,6,FALSE)</f>
        <v>2.94</v>
      </c>
      <c r="G7" s="50" t="str">
        <f>VLOOKUP(B7,'[1]附件1-2'!B:H,7,FALSE)</f>
        <v>10年</v>
      </c>
      <c r="H7" s="51" t="s">
        <v>33</v>
      </c>
      <c r="I7" s="60">
        <v>8799.95</v>
      </c>
      <c r="J7" s="48">
        <v>6964</v>
      </c>
      <c r="K7" s="48">
        <v>7477.32</v>
      </c>
      <c r="L7" s="48">
        <v>6964</v>
      </c>
      <c r="M7" s="61"/>
      <c r="N7" s="62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7">
      <formula1>'[2]附件1-5'!#REF!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4"/>
  <cols>
    <col min="1" max="1" width="10.125" style="21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2" t="s">
        <v>34</v>
      </c>
    </row>
    <row r="2" ht="29.25" customHeight="1" spans="1:5">
      <c r="A2" s="2" t="s">
        <v>35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3" t="s">
        <v>36</v>
      </c>
      <c r="B4" s="24" t="s">
        <v>37</v>
      </c>
      <c r="C4" s="24"/>
      <c r="D4" s="25" t="s">
        <v>38</v>
      </c>
      <c r="E4" s="26"/>
    </row>
    <row r="5" ht="19.5" customHeight="1" spans="1:5">
      <c r="A5" s="23"/>
      <c r="B5" s="27" t="s">
        <v>7</v>
      </c>
      <c r="C5" s="27" t="s">
        <v>39</v>
      </c>
      <c r="D5" s="28" t="s">
        <v>40</v>
      </c>
      <c r="E5" s="29" t="s">
        <v>39</v>
      </c>
    </row>
    <row r="6" ht="30" customHeight="1" spans="1:5">
      <c r="A6" s="30" t="s">
        <v>41</v>
      </c>
      <c r="B6" s="31"/>
      <c r="C6" s="32">
        <f>SUM('附件1-1 :附件1-4'!C7:C9)</f>
        <v>1800</v>
      </c>
      <c r="D6" s="33"/>
      <c r="E6" s="32">
        <f>SUM('附件1-1 :附件1-4'!E7:E9)</f>
        <v>1800</v>
      </c>
    </row>
    <row r="7" s="20" customFormat="1" ht="44" customHeight="1" spans="1:5">
      <c r="A7" s="34"/>
      <c r="B7" s="15"/>
      <c r="C7" s="35"/>
      <c r="D7" s="36"/>
      <c r="E7" s="35"/>
    </row>
    <row r="8" s="20" customFormat="1" ht="44" customHeight="1" spans="1:5">
      <c r="A8" s="34"/>
      <c r="B8" s="15"/>
      <c r="C8" s="35"/>
      <c r="D8" s="36"/>
      <c r="E8" s="35"/>
    </row>
    <row r="9" s="20" customFormat="1" ht="44" customHeight="1" spans="1:5">
      <c r="A9" s="34"/>
      <c r="B9" s="15"/>
      <c r="C9" s="35"/>
      <c r="D9" s="36"/>
      <c r="E9" s="35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F7" sqref="F7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42</v>
      </c>
    </row>
    <row r="2" ht="29.25" customHeight="1" spans="1:5">
      <c r="A2" s="2" t="s">
        <v>43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36</v>
      </c>
      <c r="B4" s="5" t="s">
        <v>44</v>
      </c>
      <c r="C4" s="5"/>
      <c r="D4" s="6" t="s">
        <v>45</v>
      </c>
      <c r="E4" s="7"/>
    </row>
    <row r="5" ht="19.5" customHeight="1" spans="1:5">
      <c r="A5" s="4"/>
      <c r="B5" s="8" t="s">
        <v>7</v>
      </c>
      <c r="C5" s="8" t="s">
        <v>39</v>
      </c>
      <c r="D5" s="9" t="s">
        <v>40</v>
      </c>
      <c r="E5" s="10" t="s">
        <v>39</v>
      </c>
    </row>
    <row r="6" ht="30" customHeight="1" spans="1:5">
      <c r="A6" s="11" t="s">
        <v>41</v>
      </c>
      <c r="B6" s="12"/>
      <c r="C6" s="13">
        <f>SUM('附件1-1 :附件1-4'!C7:C9)</f>
        <v>1800</v>
      </c>
      <c r="D6" s="14"/>
      <c r="E6" s="13">
        <f>SUM('附件1-1 :附件1-4'!E7:E9)</f>
        <v>1800</v>
      </c>
    </row>
    <row r="7" ht="45" customHeight="1" spans="1:5">
      <c r="A7" s="11">
        <v>1</v>
      </c>
      <c r="B7" s="15" t="s">
        <v>32</v>
      </c>
      <c r="C7" s="16">
        <v>1800</v>
      </c>
      <c r="D7" s="17" t="s">
        <v>46</v>
      </c>
      <c r="E7" s="16">
        <v>1800</v>
      </c>
    </row>
    <row r="8" ht="45" customHeight="1" spans="1:5">
      <c r="A8" s="11"/>
      <c r="B8" s="17"/>
      <c r="C8" s="16"/>
      <c r="D8" s="18"/>
      <c r="E8" s="19"/>
    </row>
    <row r="9" ht="45" customHeight="1" spans="1:5">
      <c r="A9" s="11"/>
      <c r="B9" s="17"/>
      <c r="C9" s="16"/>
      <c r="D9" s="18"/>
      <c r="E9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2024-06-14T02:06:00Z</dcterms:created>
  <dcterms:modified xsi:type="dcterms:W3CDTF">2024-06-26T09:22:59Z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A89211FE352D40A3BA1BB528370099B1</vt:lpwstr>
  </property>
  <property fmtid="{D5CDD505-2E9C-101B-9397-08002B2CF9AE}" pid="3" name="KSOProductBuildVer">
    <vt:lpwstr>2052-11.8.2.10912</vt:lpwstr>
  </property>
</Properties>
</file>