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3" r:id="rId1"/>
    <sheet name="附件1-2 " sheetId="4" r:id="rId2"/>
    <sheet name="附件1-3" sheetId="5" r:id="rId3"/>
    <sheet name="附件1-4" sheetId="6" r:id="rId4"/>
  </sheets>
  <externalReferences>
    <externalReference r:id="rId5"/>
  </externalReferences>
  <definedNames>
    <definedName name="_xlnm._FilterDatabase" localSheetId="0" hidden="1">'附件1-1'!$A$5:$O$9</definedName>
    <definedName name="_xlnm._FilterDatabase" localSheetId="1" hidden="1">'附件1-2 '!$A$5:$N$9</definedName>
  </definedNames>
  <calcPr calcId="144525"/>
</workbook>
</file>

<file path=xl/sharedStrings.xml><?xml version="1.0" encoding="utf-8"?>
<sst xmlns="http://schemas.openxmlformats.org/spreadsheetml/2006/main" count="102" uniqueCount="63">
  <si>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</si>
  <si>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</si>
  <si>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</si>
  <si>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</si>
  <si>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</si>
  <si>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</si>
  <si>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</si>
  <si>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</si>
  <si>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</si>
  <si>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</si>
  <si>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</si>
  <si>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</si>
  <si>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</si>
  <si>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</si>
  <si>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</si>
  <si>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2021年河北省政府一般债券（十期）</t>
  </si>
  <si>
    <t>2105746</t>
  </si>
  <si>
    <t>一般债券</t>
  </si>
  <si>
    <t>2021-08-25</t>
  </si>
  <si>
    <t>3.46</t>
  </si>
  <si>
    <t>15年</t>
  </si>
  <si>
    <t>2022年河北省政府一般债券（二期）</t>
  </si>
  <si>
    <t>2205324</t>
  </si>
  <si>
    <t>2022-02-28</t>
  </si>
  <si>
    <t>2.95</t>
  </si>
  <si>
    <t>10年</t>
  </si>
  <si>
    <t>2022年河北省政府一般债券（五期）</t>
  </si>
  <si>
    <t>2205802</t>
  </si>
  <si>
    <t>2022-05-20</t>
  </si>
  <si>
    <t>2.66</t>
  </si>
  <si>
    <t>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</si>
  <si>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</si>
  <si>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</si>
  <si>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</si>
  <si>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</si>
  <si>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</si>
  <si>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</si>
  <si>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2171164</t>
  </si>
  <si>
    <t>其他自平衡专项债券</t>
  </si>
  <si>
    <t>2021-10-29</t>
  </si>
  <si>
    <t>3.49</t>
  </si>
  <si>
    <t>市政基础设施类资产</t>
  </si>
  <si>
    <t>2021年河北省高质量发展专项债券（二十三期）-2021年河北省政府专项债券（五十期）</t>
  </si>
  <si>
    <t>2171290</t>
  </si>
  <si>
    <t>2021-11-19</t>
  </si>
  <si>
    <t>3.42</t>
  </si>
  <si>
    <t>2022年河北省高质量发展专项债券（三十二期）—2022年河北省政府专项债券（四十五期）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</si>
  <si>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</si>
  <si>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</si>
  <si>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</si>
  <si>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</si>
  <si>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</si>
  <si>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</si>
  <si>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</si>
  <si>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</si>
  <si>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</si>
  <si>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212城乡社区支出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</si>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</sst>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7" borderId="3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1" borderId="32" applyNumberFormat="0" applyAlignment="0" applyProtection="0">
      <alignment vertical="center"/>
    </xf>
    <xf numFmtId="0" fontId="20" fillId="21" borderId="29" applyNumberFormat="0" applyAlignment="0" applyProtection="0">
      <alignment vertical="center"/>
    </xf>
    <xf numFmtId="0" fontId="10" fillId="4" borderId="2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6" sqref="H6:K8"/>
    </sheetView>
  </sheetViews>
  <sheetFormatPr defaultColWidth="10" defaultRowHeight="13.5"/>
  <cols>
    <col min="1" max="1" width="37.5" style="1" customWidth="1"/>
    <col min="2" max="2" width="23.5" style="1" customWidth="1"/>
    <col min="3" max="3" width="15.75" style="1" customWidth="1"/>
    <col min="4" max="4" width="19.375" style="1" customWidth="1"/>
    <col min="5" max="5" width="20.75" style="1" customWidth="1"/>
    <col min="6" max="6" width="13.625" style="1" customWidth="1"/>
    <col min="7" max="7" width="12.375" style="1" customWidth="1"/>
    <col min="8" max="11" width="20.5" style="1" customWidth="1"/>
    <col min="12" max="12" width="9.75" style="1" customWidth="1"/>
    <col min="13" max="15" width="9" style="1" customWidth="1"/>
    <col min="16" max="16" width="9.75" style="1" customWidth="1"/>
    <col min="17" max="16382" width="10" style="1"/>
    <col min="16383" max="16384" width="10" style="33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4"/>
      <c r="B3" s="34"/>
      <c r="C3" s="34"/>
      <c r="D3" s="34"/>
      <c r="E3" s="34"/>
      <c r="F3" s="34"/>
      <c r="G3" s="34"/>
      <c r="I3" s="34"/>
      <c r="J3" s="34"/>
      <c r="K3" s="34"/>
      <c r="L3" s="4" t="s">
        <v>2</v>
      </c>
    </row>
    <row r="4" ht="18" customHeight="1" spans="1:12">
      <c r="A4" s="35"/>
      <c r="B4" s="36" t="s">
        <v>3</v>
      </c>
      <c r="C4" s="36"/>
      <c r="D4" s="36"/>
      <c r="E4" s="36"/>
      <c r="F4" s="36"/>
      <c r="G4" s="36"/>
      <c r="H4" s="43" t="s">
        <v>4</v>
      </c>
      <c r="I4" s="43"/>
      <c r="J4" s="37" t="s">
        <v>5</v>
      </c>
      <c r="K4" s="37"/>
      <c r="L4" s="44" t="s">
        <v>6</v>
      </c>
    </row>
    <row r="5" ht="27.2" customHeight="1" spans="1:12">
      <c r="A5" s="38" t="s">
        <v>7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21"/>
      <c r="I5" s="39" t="s">
        <v>14</v>
      </c>
      <c r="J5" s="21"/>
      <c r="K5" s="39" t="s">
        <v>14</v>
      </c>
      <c r="L5" s="50"/>
    </row>
    <row r="6" s="1" customFormat="1" ht="32" customHeight="1" spans="1:15">
      <c r="A6" s="16" t="s">
        <v>15</v>
      </c>
      <c r="B6" s="16" t="s">
        <v>16</v>
      </c>
      <c r="C6" s="16" t="s">
        <v>17</v>
      </c>
      <c r="D6" s="14">
        <v>1500</v>
      </c>
      <c r="E6" s="16" t="s">
        <v>18</v>
      </c>
      <c r="F6" s="41" t="s">
        <v>19</v>
      </c>
      <c r="G6" s="16" t="s">
        <v>20</v>
      </c>
      <c r="H6" s="14">
        <v>2226</v>
      </c>
      <c r="I6" s="14">
        <v>1500</v>
      </c>
      <c r="J6" s="14">
        <v>1500</v>
      </c>
      <c r="K6" s="14">
        <v>1500</v>
      </c>
      <c r="L6" s="47"/>
      <c r="M6" s="34"/>
      <c r="N6" s="34"/>
      <c r="O6" s="34"/>
    </row>
    <row r="7" ht="32" customHeight="1" spans="1:15">
      <c r="A7" s="16" t="s">
        <v>21</v>
      </c>
      <c r="B7" s="16" t="s">
        <v>22</v>
      </c>
      <c r="C7" s="16" t="s">
        <v>17</v>
      </c>
      <c r="D7" s="14">
        <v>1000</v>
      </c>
      <c r="E7" s="16" t="s">
        <v>23</v>
      </c>
      <c r="F7" s="41" t="s">
        <v>24</v>
      </c>
      <c r="G7" s="16" t="s">
        <v>25</v>
      </c>
      <c r="H7" s="14">
        <v>5763</v>
      </c>
      <c r="I7" s="14">
        <v>1000</v>
      </c>
      <c r="J7" s="14">
        <v>1000</v>
      </c>
      <c r="K7" s="14">
        <v>1000</v>
      </c>
      <c r="L7" s="47"/>
      <c r="M7" s="34"/>
      <c r="N7" s="34"/>
      <c r="O7" s="34"/>
    </row>
    <row r="8" ht="32" customHeight="1" spans="1:15">
      <c r="A8" s="16" t="s">
        <v>26</v>
      </c>
      <c r="B8" s="16" t="s">
        <v>27</v>
      </c>
      <c r="C8" s="16" t="s">
        <v>17</v>
      </c>
      <c r="D8" s="14">
        <v>5000</v>
      </c>
      <c r="E8" s="16" t="s">
        <v>28</v>
      </c>
      <c r="F8" s="41" t="s">
        <v>29</v>
      </c>
      <c r="G8" s="16" t="s">
        <v>30</v>
      </c>
      <c r="H8" s="14">
        <v>19815.36</v>
      </c>
      <c r="I8" s="14">
        <v>5000</v>
      </c>
      <c r="J8" s="14">
        <v>5000</v>
      </c>
      <c r="K8" s="14">
        <v>5000</v>
      </c>
      <c r="L8" s="47"/>
      <c r="M8" s="34"/>
      <c r="N8" s="34"/>
      <c r="O8" s="34"/>
    </row>
    <row r="9" spans="1:1">
      <c r="A9" s="20" t="s">
        <v>31</v>
      </c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I6" sqref="I6:L8"/>
    </sheetView>
  </sheetViews>
  <sheetFormatPr defaultColWidth="10" defaultRowHeight="13.5"/>
  <cols>
    <col min="1" max="1" width="37.5" style="1" customWidth="1"/>
    <col min="2" max="2" width="23.5" style="1" customWidth="1"/>
    <col min="3" max="3" width="15.75" style="1" customWidth="1"/>
    <col min="4" max="4" width="19.375" style="1" customWidth="1"/>
    <col min="5" max="5" width="20.75" style="1" customWidth="1"/>
    <col min="6" max="6" width="13.625" style="1" customWidth="1"/>
    <col min="7" max="7" width="12.375" style="1" customWidth="1"/>
    <col min="8" max="12" width="20.5" style="1" customWidth="1"/>
    <col min="13" max="13" width="16" style="1" customWidth="1"/>
    <col min="14" max="14" width="9.75" style="1" customWidth="1"/>
    <col min="15" max="17" width="9" style="1" customWidth="1"/>
    <col min="18" max="18" width="9.75" style="1" customWidth="1"/>
    <col min="19" max="16382" width="10" style="1"/>
    <col min="16383" max="16384" width="10" style="33"/>
  </cols>
  <sheetData>
    <row r="1" ht="14.25" customHeight="1" spans="1:1">
      <c r="A1" s="2" t="s">
        <v>32</v>
      </c>
    </row>
    <row r="2" ht="27.95" customHeight="1" spans="1:14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34"/>
      <c r="B3" s="34"/>
      <c r="C3" s="34"/>
      <c r="D3" s="34"/>
      <c r="E3" s="34"/>
      <c r="F3" s="34"/>
      <c r="G3" s="34"/>
      <c r="J3" s="34"/>
      <c r="K3" s="34"/>
      <c r="L3" s="34"/>
      <c r="N3" s="4" t="s">
        <v>2</v>
      </c>
    </row>
    <row r="4" ht="18" customHeight="1" spans="1:14">
      <c r="A4" s="35"/>
      <c r="B4" s="36" t="s">
        <v>3</v>
      </c>
      <c r="C4" s="36"/>
      <c r="D4" s="36"/>
      <c r="E4" s="36"/>
      <c r="F4" s="36"/>
      <c r="G4" s="36"/>
      <c r="H4" s="37" t="s">
        <v>34</v>
      </c>
      <c r="I4" s="43" t="s">
        <v>4</v>
      </c>
      <c r="J4" s="43"/>
      <c r="K4" s="37" t="s">
        <v>5</v>
      </c>
      <c r="L4" s="37"/>
      <c r="M4" s="37" t="s">
        <v>35</v>
      </c>
      <c r="N4" s="44" t="s">
        <v>6</v>
      </c>
    </row>
    <row r="5" ht="27.2" customHeight="1" spans="1:14">
      <c r="A5" s="38" t="s">
        <v>7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40"/>
      <c r="I5" s="21"/>
      <c r="J5" s="39" t="s">
        <v>14</v>
      </c>
      <c r="K5" s="21"/>
      <c r="L5" s="39" t="s">
        <v>14</v>
      </c>
      <c r="M5" s="40"/>
      <c r="N5" s="45"/>
    </row>
    <row r="6" ht="27.2" customHeight="1" spans="1:14">
      <c r="A6" s="16" t="s">
        <v>36</v>
      </c>
      <c r="B6" s="16" t="s">
        <v>37</v>
      </c>
      <c r="C6" s="16" t="s">
        <v>38</v>
      </c>
      <c r="D6" s="14">
        <v>12900</v>
      </c>
      <c r="E6" s="16" t="s">
        <v>39</v>
      </c>
      <c r="F6" s="41" t="s">
        <v>40</v>
      </c>
      <c r="G6" s="16" t="s">
        <v>20</v>
      </c>
      <c r="H6" s="42" t="s">
        <v>41</v>
      </c>
      <c r="I6" s="14">
        <v>52143</v>
      </c>
      <c r="J6" s="14">
        <v>12900</v>
      </c>
      <c r="K6" s="14">
        <v>12900</v>
      </c>
      <c r="L6" s="14">
        <v>12900</v>
      </c>
      <c r="M6" s="46"/>
      <c r="N6" s="47"/>
    </row>
    <row r="7" ht="27.2" customHeight="1" spans="1:14">
      <c r="A7" s="16" t="s">
        <v>42</v>
      </c>
      <c r="B7" s="16" t="s">
        <v>43</v>
      </c>
      <c r="C7" s="16" t="s">
        <v>38</v>
      </c>
      <c r="D7" s="14">
        <v>1500</v>
      </c>
      <c r="E7" s="16" t="s">
        <v>44</v>
      </c>
      <c r="F7" s="41" t="s">
        <v>45</v>
      </c>
      <c r="G7" s="16" t="s">
        <v>20</v>
      </c>
      <c r="H7" s="42" t="s">
        <v>41</v>
      </c>
      <c r="I7" s="14">
        <v>3274.96</v>
      </c>
      <c r="J7" s="14">
        <v>2600</v>
      </c>
      <c r="K7" s="14">
        <f>L7</f>
        <v>1500</v>
      </c>
      <c r="L7" s="14">
        <v>1500</v>
      </c>
      <c r="M7" s="46"/>
      <c r="N7" s="47"/>
    </row>
    <row r="8" ht="27.2" customHeight="1" spans="1:14">
      <c r="A8" s="16" t="s">
        <v>46</v>
      </c>
      <c r="B8" s="16" t="str">
        <f>VLOOKUP(A8,'[1]附件1-2'!A:B,2,FALSE)</f>
        <v>2271218</v>
      </c>
      <c r="C8" s="16" t="str">
        <f>VLOOKUP(B8,'[1]附件1-2'!B:C,2,FALSE)</f>
        <v>其他自平衡专项债券</v>
      </c>
      <c r="D8" s="14">
        <v>4600</v>
      </c>
      <c r="E8" s="16" t="str">
        <f>VLOOKUP(B8,'[1]附件1-2'!B:F,5,FALSE)</f>
        <v>2022-06-17</v>
      </c>
      <c r="F8" s="41" t="str">
        <f>VLOOKUP(B8,'[1]附件1-2'!B:G,6,FALSE)</f>
        <v>3.17</v>
      </c>
      <c r="G8" s="16" t="str">
        <f>VLOOKUP(B8,'[1]附件1-2'!B:H,7,FALSE)</f>
        <v>15年</v>
      </c>
      <c r="H8" s="42" t="s">
        <v>41</v>
      </c>
      <c r="I8" s="14">
        <v>6900.15</v>
      </c>
      <c r="J8" s="14">
        <v>4600</v>
      </c>
      <c r="K8" s="14">
        <f>L8</f>
        <v>4600</v>
      </c>
      <c r="L8" s="14">
        <f>D8</f>
        <v>4600</v>
      </c>
      <c r="M8" s="48"/>
      <c r="N8" s="49"/>
    </row>
    <row r="9" spans="1:1">
      <c r="A9" s="20" t="s">
        <v>47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 H8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E6" sqref="E6:E7"/>
    </sheetView>
  </sheetViews>
  <sheetFormatPr defaultColWidth="10" defaultRowHeight="13.5" outlineLevelCol="4"/>
  <cols>
    <col min="1" max="1" width="14.625" style="1" customWidth="1"/>
    <col min="2" max="2" width="55.625" style="1" customWidth="1"/>
    <col min="3" max="3" width="20.25" style="1" customWidth="1"/>
    <col min="4" max="4" width="28.5" style="1" customWidth="1"/>
    <col min="5" max="5" width="20.25" style="1" customWidth="1"/>
    <col min="6" max="16384" width="10" style="1"/>
  </cols>
  <sheetData>
    <row r="1" ht="15" customHeight="1" spans="1:1">
      <c r="A1" s="2" t="s">
        <v>48</v>
      </c>
    </row>
    <row r="2" ht="29.25" customHeight="1" spans="1:5">
      <c r="A2" s="3" t="s">
        <v>49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50</v>
      </c>
      <c r="B4" s="6" t="s">
        <v>51</v>
      </c>
      <c r="C4" s="6"/>
      <c r="D4" s="7" t="s">
        <v>52</v>
      </c>
      <c r="E4" s="8"/>
    </row>
    <row r="5" ht="19.5" customHeight="1" spans="1:5">
      <c r="A5" s="5"/>
      <c r="B5" s="21" t="s">
        <v>7</v>
      </c>
      <c r="C5" s="21" t="s">
        <v>53</v>
      </c>
      <c r="D5" s="21" t="s">
        <v>54</v>
      </c>
      <c r="E5" s="21" t="s">
        <v>53</v>
      </c>
    </row>
    <row r="6" ht="14.25" customHeight="1" spans="1:5">
      <c r="A6" s="22" t="s">
        <v>55</v>
      </c>
      <c r="B6" s="23"/>
      <c r="C6" s="14">
        <f>SUM(C7:C9)</f>
        <v>7500</v>
      </c>
      <c r="D6" s="24"/>
      <c r="E6" s="14">
        <f>SUM(E7:E11)</f>
        <v>7500</v>
      </c>
    </row>
    <row r="7" ht="14.25" customHeight="1" spans="1:5">
      <c r="A7" s="25">
        <v>1</v>
      </c>
      <c r="B7" s="16" t="s">
        <v>15</v>
      </c>
      <c r="C7" s="14">
        <v>1500</v>
      </c>
      <c r="D7" s="26" t="s">
        <v>56</v>
      </c>
      <c r="E7" s="14">
        <v>7500</v>
      </c>
    </row>
    <row r="8" ht="14.25" customHeight="1" spans="1:5">
      <c r="A8" s="25">
        <v>2</v>
      </c>
      <c r="B8" s="16" t="s">
        <v>21</v>
      </c>
      <c r="C8" s="14">
        <v>1000</v>
      </c>
      <c r="D8" s="26"/>
      <c r="E8" s="27"/>
    </row>
    <row r="9" ht="14.25" customHeight="1" spans="1:5">
      <c r="A9" s="25">
        <v>3</v>
      </c>
      <c r="B9" s="16" t="s">
        <v>26</v>
      </c>
      <c r="C9" s="14">
        <v>5000</v>
      </c>
      <c r="D9" s="26"/>
      <c r="E9" s="27"/>
    </row>
    <row r="10" ht="14.25" customHeight="1" spans="1:5">
      <c r="A10" s="25"/>
      <c r="B10" s="28"/>
      <c r="C10" s="29"/>
      <c r="D10" s="26"/>
      <c r="E10" s="27"/>
    </row>
    <row r="11" ht="14.25" customHeight="1" spans="1:5">
      <c r="A11" s="25"/>
      <c r="B11" s="28"/>
      <c r="C11" s="29"/>
      <c r="D11" s="26"/>
      <c r="E11" s="27"/>
    </row>
    <row r="12" ht="14.25" customHeight="1" spans="1:5">
      <c r="A12" s="25"/>
      <c r="B12" s="28"/>
      <c r="C12" s="29"/>
      <c r="D12" s="26"/>
      <c r="E12" s="30"/>
    </row>
    <row r="13" ht="14.25" customHeight="1" spans="1:5">
      <c r="A13" s="31"/>
      <c r="B13" s="28"/>
      <c r="C13" s="32"/>
      <c r="D13" s="26"/>
      <c r="E13" s="30"/>
    </row>
    <row r="14" spans="1:1">
      <c r="A14" s="20" t="s">
        <v>57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E6" sqref="E6:E7"/>
    </sheetView>
  </sheetViews>
  <sheetFormatPr defaultColWidth="9" defaultRowHeight="13.5" customHeight="1" outlineLevelCol="4"/>
  <cols>
    <col min="1" max="1" width="14.625" style="1" customWidth="1"/>
    <col min="2" max="2" width="52.75" style="1" customWidth="1"/>
    <col min="3" max="3" width="20.25" style="1" customWidth="1"/>
    <col min="4" max="4" width="28.5" style="1" customWidth="1"/>
    <col min="5" max="5" width="20.25" style="1" customWidth="1"/>
    <col min="6" max="16378" width="9" style="1"/>
    <col min="16379" max="16382" width="9.75" style="1" customWidth="1"/>
    <col min="16383" max="16384" width="9" style="1"/>
  </cols>
  <sheetData>
    <row r="1" ht="15" customHeight="1" spans="1:1">
      <c r="A1" s="2" t="s">
        <v>58</v>
      </c>
    </row>
    <row r="2" ht="29.25" customHeight="1" spans="1:5">
      <c r="A2" s="3" t="s">
        <v>59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50</v>
      </c>
      <c r="B4" s="6" t="s">
        <v>60</v>
      </c>
      <c r="C4" s="6"/>
      <c r="D4" s="7" t="s">
        <v>61</v>
      </c>
      <c r="E4" s="8"/>
    </row>
    <row r="5" ht="19.5" customHeight="1" spans="1:5">
      <c r="A5" s="9"/>
      <c r="B5" s="10" t="s">
        <v>7</v>
      </c>
      <c r="C5" s="10" t="s">
        <v>53</v>
      </c>
      <c r="D5" s="10" t="s">
        <v>54</v>
      </c>
      <c r="E5" s="11" t="s">
        <v>53</v>
      </c>
    </row>
    <row r="6" ht="14.25" customHeight="1" spans="1:5">
      <c r="A6" s="12" t="s">
        <v>55</v>
      </c>
      <c r="B6" s="13"/>
      <c r="C6" s="14">
        <f>SUM(C7:C9)</f>
        <v>19000</v>
      </c>
      <c r="D6" s="13"/>
      <c r="E6" s="14">
        <f>SUM(E7:E9)</f>
        <v>19000</v>
      </c>
    </row>
    <row r="7" s="1" customFormat="1" ht="30" customHeight="1" spans="1:5">
      <c r="A7" s="15">
        <v>1</v>
      </c>
      <c r="B7" s="16" t="s">
        <v>36</v>
      </c>
      <c r="C7" s="14">
        <v>12900</v>
      </c>
      <c r="D7" s="17" t="s">
        <v>62</v>
      </c>
      <c r="E7" s="14">
        <v>19000</v>
      </c>
    </row>
    <row r="8" s="1" customFormat="1" ht="30" customHeight="1" spans="1:5">
      <c r="A8" s="15">
        <v>2</v>
      </c>
      <c r="B8" s="16" t="s">
        <v>42</v>
      </c>
      <c r="C8" s="14">
        <v>1500</v>
      </c>
      <c r="D8" s="17"/>
      <c r="E8" s="18"/>
    </row>
    <row r="9" s="1" customFormat="1" ht="30" customHeight="1" spans="1:5">
      <c r="A9" s="15">
        <v>3</v>
      </c>
      <c r="B9" s="16" t="s">
        <v>46</v>
      </c>
      <c r="C9" s="14">
        <v>4600</v>
      </c>
      <c r="D9" s="17"/>
      <c r="E9" s="19"/>
    </row>
    <row r="10" s="1" customFormat="1" ht="30" customHeight="1" spans="1:1">
      <c r="A10" s="20" t="s">
        <v>57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2023-06-16T01:15:50Z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8BD85A7BFA29418699CFC2A85BBA5052</vt:lpwstr>
  </property>
  <property fmtid="{D5CDD505-2E9C-101B-9397-08002B2CF9AE}" pid="3" name="KSOProductBuildVer">
    <vt:lpwstr>2052-11.8.2.10912</vt:lpwstr>
  </property>
</Properties>
</file>