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附件1-1 " sheetId="2" r:id="rId1"/>
    <sheet name="附件1-2 " sheetId="1" r:id="rId2"/>
    <sheet name="附件1-3" sheetId="3" r:id="rId3"/>
    <sheet name="附件1-4" sheetId="4" r:id="rId4"/>
  </sheets>
  <externalReferences>
    <externalReference r:id="rId5"/>
  </externalReferences>
  <definedNames>
    <definedName name="_xlnm._FilterDatabase" localSheetId="0" hidden="1">'附件1-1 '!$A$5:$O$7</definedName>
    <definedName name="_xlnm._FilterDatabase" localSheetId="1" hidden="1">'附件1-2 '!$A$5:$N$10</definedName>
  </definedNames>
  <calcPr calcId="144525"/>
</workbook>
</file>

<file path=xl/sharedStrings.xml><?xml version="1.0" encoding="utf-8"?>
<sst xmlns="http://schemas.openxmlformats.org/spreadsheetml/2006/main" count="86" uniqueCount="51">
  <si>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</si>
  <si>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</si>
  <si>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</si>
  <si>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</si>
  <si>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</si>
  <si>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</si>
  <si>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</si>
  <si>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</si>
  <si>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</si>
  <si>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</si>
  <si>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</si>
  <si>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</si>
  <si>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</si>
  <si>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</si>
  <si>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</si>
  <si>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2021年河北省政府一般债券（十期）</t>
  </si>
  <si>
    <t>2105746</t>
  </si>
  <si>
    <t>一般债券</t>
  </si>
  <si>
    <t>2021-08-25</t>
  </si>
  <si>
    <t>3.46</t>
  </si>
  <si>
    <t>15年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</si>
  <si>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</si>
  <si>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</si>
  <si>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</si>
  <si>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</si>
  <si>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</si>
  <si>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2021年河北省高质量发展专项债券（十八期）-2021年河北省政府专项债券（四十三期）</t>
  </si>
  <si>
    <t>2171164</t>
  </si>
  <si>
    <t>其他自平衡专项债券</t>
  </si>
  <si>
    <t>2021-10-29</t>
  </si>
  <si>
    <t>3.49</t>
  </si>
  <si>
    <t>农林水利建设</t>
  </si>
  <si>
    <t>2022年河北省高质量发展专项债券（六期）-2022年河北省政府专项债券（十期）</t>
  </si>
  <si>
    <t>2022年河北省高质量发展专项债券（二十七期）—2022年河北省政府专项债券（三十九期）</t>
  </si>
  <si>
    <t>2022年河北省高质量发展专项债券（三十二期）—2022年河北省政府专项债券（四十五期）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</si>
  <si>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</si>
  <si>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</si>
  <si>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</si>
  <si>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</si>
  <si>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</si>
  <si>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</si>
  <si>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</si>
  <si>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</si>
  <si>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</si>
  <si>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213农林水支出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</si>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</sst>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7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1" borderId="3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5" borderId="3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" borderId="29" applyNumberFormat="0" applyAlignment="0" applyProtection="0">
      <alignment vertical="center"/>
    </xf>
    <xf numFmtId="0" fontId="25" fillId="3" borderId="32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4" fontId="5" fillId="0" borderId="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4" fillId="0" borderId="2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ushui%20AnyShare%20(2)\1.&#25991;&#26723;&#34920;&#26684;&#22270;&#29255;\&#39044;&#31639;&#32929;\2023&#24180;&#24403;&#24180;&#36164;&#26009;\09&#20538;&#21153;&#31649;&#29702;\15&#20538;&#21048;&#20449;&#24687;&#20844;&#24320;\&#38468;&#20214;1&#65306;2023&#24180;&#25919;&#24220;&#20538;&#21048;&#23384;&#32493;&#26399;&#20449;&#24687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/>
      <sheetData sheetId="1"/>
      <sheetData sheetId="2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6" sqref="D6"/>
    </sheetView>
  </sheetViews>
  <sheetFormatPr defaultColWidth="10" defaultRowHeight="13.5" outlineLevelRow="6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41"/>
      <c r="B3" s="41"/>
      <c r="C3" s="41"/>
      <c r="D3" s="41"/>
      <c r="E3" s="41"/>
      <c r="F3" s="41"/>
      <c r="G3" s="41"/>
      <c r="I3" s="41"/>
      <c r="J3" s="41"/>
      <c r="K3" s="41"/>
      <c r="L3" s="4" t="s">
        <v>2</v>
      </c>
    </row>
    <row r="4" ht="18" customHeight="1" spans="1:12">
      <c r="A4" s="42"/>
      <c r="B4" s="43" t="s">
        <v>3</v>
      </c>
      <c r="C4" s="43"/>
      <c r="D4" s="43"/>
      <c r="E4" s="43"/>
      <c r="F4" s="43"/>
      <c r="G4" s="43"/>
      <c r="H4" s="51" t="s">
        <v>4</v>
      </c>
      <c r="I4" s="51"/>
      <c r="J4" s="52" t="s">
        <v>5</v>
      </c>
      <c r="K4" s="52"/>
      <c r="L4" s="53" t="s">
        <v>6</v>
      </c>
    </row>
    <row r="5" ht="27.2" customHeight="1" spans="1:12">
      <c r="A5" s="45" t="s">
        <v>7</v>
      </c>
      <c r="B5" s="46" t="s">
        <v>8</v>
      </c>
      <c r="C5" s="46" t="s">
        <v>9</v>
      </c>
      <c r="D5" s="46" t="s">
        <v>10</v>
      </c>
      <c r="E5" s="46" t="s">
        <v>11</v>
      </c>
      <c r="F5" s="46" t="s">
        <v>12</v>
      </c>
      <c r="G5" s="46" t="s">
        <v>13</v>
      </c>
      <c r="H5" s="20"/>
      <c r="I5" s="46" t="s">
        <v>14</v>
      </c>
      <c r="J5" s="20"/>
      <c r="K5" s="46" t="s">
        <v>14</v>
      </c>
      <c r="L5" s="60"/>
    </row>
    <row r="6" customFormat="1" ht="14.25" customHeight="1" spans="1:15">
      <c r="A6" s="16" t="s">
        <v>15</v>
      </c>
      <c r="B6" s="16" t="s">
        <v>16</v>
      </c>
      <c r="C6" s="16" t="s">
        <v>17</v>
      </c>
      <c r="D6" s="14">
        <v>10</v>
      </c>
      <c r="E6" s="16" t="s">
        <v>18</v>
      </c>
      <c r="F6" s="48" t="s">
        <v>19</v>
      </c>
      <c r="G6" s="16" t="s">
        <v>20</v>
      </c>
      <c r="H6" s="59">
        <v>10</v>
      </c>
      <c r="I6" s="59">
        <v>10</v>
      </c>
      <c r="J6" s="59">
        <v>10</v>
      </c>
      <c r="K6" s="59">
        <v>10</v>
      </c>
      <c r="L6" s="58"/>
      <c r="M6" s="41"/>
      <c r="N6" s="41"/>
      <c r="O6" s="41"/>
    </row>
    <row r="7" spans="1:1">
      <c r="A7" s="38" t="s">
        <v>21</v>
      </c>
    </row>
  </sheetData>
  <autoFilter ref="A5:O7">
    <extLst/>
  </autoFilter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selection activeCell="D7" sqref="D7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8" width="20.5" style="39" customWidth="1"/>
    <col min="9" max="10" width="20.5" customWidth="1"/>
    <col min="11" max="11" width="20.5" style="39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2" t="s">
        <v>22</v>
      </c>
    </row>
    <row r="2" ht="27.95" customHeight="1" spans="1:14">
      <c r="A2" s="3" t="s">
        <v>23</v>
      </c>
      <c r="B2" s="3"/>
      <c r="C2" s="3"/>
      <c r="D2" s="3"/>
      <c r="E2" s="3"/>
      <c r="F2" s="3"/>
      <c r="G2" s="3"/>
      <c r="H2" s="40"/>
      <c r="I2" s="3"/>
      <c r="J2" s="3"/>
      <c r="K2" s="40"/>
      <c r="L2" s="3"/>
      <c r="M2" s="3"/>
      <c r="N2" s="3"/>
    </row>
    <row r="3" ht="14.25" customHeight="1" spans="1:14">
      <c r="A3" s="41"/>
      <c r="B3" s="41"/>
      <c r="C3" s="41"/>
      <c r="D3" s="41"/>
      <c r="E3" s="41"/>
      <c r="F3" s="41"/>
      <c r="G3" s="41"/>
      <c r="J3" s="41"/>
      <c r="K3" s="50"/>
      <c r="L3" s="41"/>
      <c r="N3" s="4" t="s">
        <v>2</v>
      </c>
    </row>
    <row r="4" ht="18" customHeight="1" spans="1:14">
      <c r="A4" s="42"/>
      <c r="B4" s="43" t="s">
        <v>3</v>
      </c>
      <c r="C4" s="43"/>
      <c r="D4" s="43"/>
      <c r="E4" s="43"/>
      <c r="F4" s="43"/>
      <c r="G4" s="43"/>
      <c r="H4" s="44" t="s">
        <v>24</v>
      </c>
      <c r="I4" s="51" t="s">
        <v>4</v>
      </c>
      <c r="J4" s="51"/>
      <c r="K4" s="44" t="s">
        <v>5</v>
      </c>
      <c r="L4" s="52"/>
      <c r="M4" s="52" t="s">
        <v>25</v>
      </c>
      <c r="N4" s="53" t="s">
        <v>6</v>
      </c>
    </row>
    <row r="5" ht="27.2" customHeight="1" spans="1:14">
      <c r="A5" s="45" t="s">
        <v>7</v>
      </c>
      <c r="B5" s="46" t="s">
        <v>8</v>
      </c>
      <c r="C5" s="46" t="s">
        <v>9</v>
      </c>
      <c r="D5" s="46" t="s">
        <v>10</v>
      </c>
      <c r="E5" s="46" t="s">
        <v>11</v>
      </c>
      <c r="F5" s="46" t="s">
        <v>12</v>
      </c>
      <c r="G5" s="46" t="s">
        <v>13</v>
      </c>
      <c r="H5" s="47"/>
      <c r="I5" s="20"/>
      <c r="J5" s="46" t="s">
        <v>14</v>
      </c>
      <c r="K5" s="54"/>
      <c r="L5" s="46" t="s">
        <v>14</v>
      </c>
      <c r="M5" s="55"/>
      <c r="N5" s="56"/>
    </row>
    <row r="6" ht="27.2" customHeight="1" spans="1:14">
      <c r="A6" s="16" t="s">
        <v>26</v>
      </c>
      <c r="B6" s="16" t="s">
        <v>27</v>
      </c>
      <c r="C6" s="16" t="s">
        <v>28</v>
      </c>
      <c r="D6" s="14">
        <v>17000</v>
      </c>
      <c r="E6" s="16" t="s">
        <v>29</v>
      </c>
      <c r="F6" s="48" t="s">
        <v>30</v>
      </c>
      <c r="G6" s="16" t="s">
        <v>20</v>
      </c>
      <c r="H6" s="49" t="s">
        <v>31</v>
      </c>
      <c r="I6" s="14">
        <v>84405.55</v>
      </c>
      <c r="J6" s="14">
        <v>55000</v>
      </c>
      <c r="K6" s="14">
        <f>L6</f>
        <v>17000</v>
      </c>
      <c r="L6" s="14">
        <v>17000</v>
      </c>
      <c r="M6" s="57"/>
      <c r="N6" s="58"/>
    </row>
    <row r="7" ht="27.2" customHeight="1" spans="1:14">
      <c r="A7" s="16" t="s">
        <v>32</v>
      </c>
      <c r="B7" s="16" t="str">
        <f>VLOOKUP(A7,'[1]附件1-2'!A:B,2,FALSE)</f>
        <v>2205329</v>
      </c>
      <c r="C7" s="16" t="str">
        <f>VLOOKUP(B7,'[1]附件1-2'!B:C,2,FALSE)</f>
        <v>其他自平衡专项债券</v>
      </c>
      <c r="D7" s="14">
        <v>38000</v>
      </c>
      <c r="E7" s="16" t="str">
        <f>VLOOKUP(B7,'[1]附件1-2'!B:F,5,FALSE)</f>
        <v>2022-02-28</v>
      </c>
      <c r="F7" s="48" t="str">
        <f>VLOOKUP(B7,'[1]附件1-2'!B:G,6,FALSE)</f>
        <v>3.27</v>
      </c>
      <c r="G7" s="16" t="str">
        <f>VLOOKUP(B7,'[1]附件1-2'!B:H,7,FALSE)</f>
        <v>15年</v>
      </c>
      <c r="H7" s="49" t="s">
        <v>31</v>
      </c>
      <c r="I7" s="14">
        <v>84405.55</v>
      </c>
      <c r="J7" s="14">
        <v>55000</v>
      </c>
      <c r="K7" s="14">
        <f>L7</f>
        <v>38000</v>
      </c>
      <c r="L7" s="14">
        <f>D7</f>
        <v>38000</v>
      </c>
      <c r="M7" s="59"/>
      <c r="N7" s="60"/>
    </row>
    <row r="8" ht="27.2" customHeight="1" spans="1:14">
      <c r="A8" s="16" t="s">
        <v>33</v>
      </c>
      <c r="B8" s="16" t="str">
        <f>VLOOKUP(A8,'[1]附件1-2'!A:B,2,FALSE)</f>
        <v>2205919</v>
      </c>
      <c r="C8" s="16" t="str">
        <f>VLOOKUP(B8,'[1]附件1-2'!B:C,2,FALSE)</f>
        <v>其他自平衡专项债券</v>
      </c>
      <c r="D8" s="14">
        <v>2100</v>
      </c>
      <c r="E8" s="16" t="str">
        <f>VLOOKUP(B8,'[1]附件1-2'!B:F,5,FALSE)</f>
        <v>2022-05-27</v>
      </c>
      <c r="F8" s="48" t="str">
        <f>VLOOKUP(B8,'[1]附件1-2'!B:G,6,FALSE)</f>
        <v>3.16</v>
      </c>
      <c r="G8" s="16" t="str">
        <f>VLOOKUP(B8,'[1]附件1-2'!B:H,7,FALSE)</f>
        <v>15年</v>
      </c>
      <c r="H8" s="49" t="s">
        <v>31</v>
      </c>
      <c r="I8" s="14">
        <v>3760</v>
      </c>
      <c r="J8" s="14">
        <v>3000</v>
      </c>
      <c r="K8" s="14">
        <f>L8</f>
        <v>2100</v>
      </c>
      <c r="L8" s="14">
        <f>D8</f>
        <v>2100</v>
      </c>
      <c r="M8" s="59"/>
      <c r="N8" s="60"/>
    </row>
    <row r="9" ht="27.2" customHeight="1" spans="1:14">
      <c r="A9" s="16" t="s">
        <v>34</v>
      </c>
      <c r="B9" s="16" t="str">
        <f>VLOOKUP(A9,'[1]附件1-2'!A:B,2,FALSE)</f>
        <v>2271218</v>
      </c>
      <c r="C9" s="16" t="str">
        <f>VLOOKUP(B9,'[1]附件1-2'!B:C,2,FALSE)</f>
        <v>其他自平衡专项债券</v>
      </c>
      <c r="D9" s="14">
        <v>8400</v>
      </c>
      <c r="E9" s="16" t="str">
        <f>VLOOKUP(B9,'[1]附件1-2'!B:F,5,FALSE)</f>
        <v>2022-06-17</v>
      </c>
      <c r="F9" s="48" t="str">
        <f>VLOOKUP(B9,'[1]附件1-2'!B:G,6,FALSE)</f>
        <v>3.17</v>
      </c>
      <c r="G9" s="16" t="str">
        <f>VLOOKUP(B9,'[1]附件1-2'!B:H,7,FALSE)</f>
        <v>15年</v>
      </c>
      <c r="H9" s="49" t="s">
        <v>31</v>
      </c>
      <c r="I9" s="14">
        <v>14366</v>
      </c>
      <c r="J9" s="14">
        <v>11400</v>
      </c>
      <c r="K9" s="14">
        <f>L9</f>
        <v>8400</v>
      </c>
      <c r="L9" s="14">
        <f>D9</f>
        <v>8400</v>
      </c>
      <c r="M9" s="59"/>
      <c r="N9" s="60"/>
    </row>
    <row r="10" spans="1:1">
      <c r="A10" s="38" t="s">
        <v>35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 H8 H9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ht="15" customHeight="1" spans="1:1">
      <c r="A1" s="2" t="s">
        <v>36</v>
      </c>
    </row>
    <row r="2" ht="29.25" customHeight="1" spans="1:5">
      <c r="A2" s="3" t="s">
        <v>37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38</v>
      </c>
      <c r="B4" s="6" t="s">
        <v>39</v>
      </c>
      <c r="C4" s="6"/>
      <c r="D4" s="7" t="s">
        <v>40</v>
      </c>
      <c r="E4" s="8"/>
    </row>
    <row r="5" ht="19.5" customHeight="1" spans="1:5">
      <c r="A5" s="5"/>
      <c r="B5" s="20" t="s">
        <v>7</v>
      </c>
      <c r="C5" s="20" t="s">
        <v>41</v>
      </c>
      <c r="D5" s="20" t="s">
        <v>42</v>
      </c>
      <c r="E5" s="20" t="s">
        <v>41</v>
      </c>
    </row>
    <row r="6" ht="14.25" customHeight="1" spans="1:5">
      <c r="A6" s="21" t="s">
        <v>43</v>
      </c>
      <c r="B6" s="22"/>
      <c r="C6" s="14">
        <v>10</v>
      </c>
      <c r="D6" s="23"/>
      <c r="E6" s="24">
        <f>SUM(E7:E7)</f>
        <v>10</v>
      </c>
    </row>
    <row r="7" ht="14.25" customHeight="1" spans="1:5">
      <c r="A7" s="25">
        <v>1</v>
      </c>
      <c r="B7" s="16" t="s">
        <v>15</v>
      </c>
      <c r="C7" s="14">
        <v>10</v>
      </c>
      <c r="D7" s="26" t="s">
        <v>44</v>
      </c>
      <c r="E7" s="27">
        <v>10</v>
      </c>
    </row>
    <row r="8" ht="14.25" customHeight="1" spans="1:5">
      <c r="A8" s="25"/>
      <c r="B8" s="28"/>
      <c r="C8" s="29"/>
      <c r="D8" s="26"/>
      <c r="E8" s="30"/>
    </row>
    <row r="9" ht="14.25" customHeight="1" spans="1:5">
      <c r="A9" s="25"/>
      <c r="B9" s="28"/>
      <c r="C9" s="29"/>
      <c r="D9" s="31"/>
      <c r="E9" s="32"/>
    </row>
    <row r="10" ht="14.25" customHeight="1" spans="1:5">
      <c r="A10" s="25"/>
      <c r="B10" s="28"/>
      <c r="C10" s="33"/>
      <c r="D10" s="34"/>
      <c r="E10" s="34"/>
    </row>
    <row r="11" ht="14.25" customHeight="1" spans="1:5">
      <c r="A11" s="25"/>
      <c r="B11" s="28"/>
      <c r="C11" s="33"/>
      <c r="D11" s="34"/>
      <c r="E11" s="34"/>
    </row>
    <row r="12" ht="14.25" customHeight="1" spans="1:5">
      <c r="A12" s="25"/>
      <c r="B12" s="28"/>
      <c r="C12" s="33"/>
      <c r="D12" s="34"/>
      <c r="E12" s="34"/>
    </row>
    <row r="13" ht="14.25" customHeight="1" spans="1:5">
      <c r="A13" s="35"/>
      <c r="B13" s="36"/>
      <c r="C13" s="37"/>
      <c r="D13" s="34"/>
      <c r="E13" s="34"/>
    </row>
    <row r="14" spans="1:1">
      <c r="A14" s="38" t="s">
        <v>45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E9" sqref="E9"/>
    </sheetView>
  </sheetViews>
  <sheetFormatPr defaultColWidth="9" defaultRowHeight="13.5" customHeight="1" outlineLevelCol="4"/>
  <cols>
    <col min="1" max="1" width="14.625" customWidth="1"/>
    <col min="2" max="2" width="52.7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ht="15" customHeight="1" spans="1:1">
      <c r="A1" s="2" t="s">
        <v>46</v>
      </c>
    </row>
    <row r="2" ht="29.25" customHeight="1" spans="1:5">
      <c r="A2" s="3" t="s">
        <v>47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38</v>
      </c>
      <c r="B4" s="6" t="s">
        <v>48</v>
      </c>
      <c r="C4" s="6"/>
      <c r="D4" s="7" t="s">
        <v>49</v>
      </c>
      <c r="E4" s="8"/>
    </row>
    <row r="5" ht="19.5" customHeight="1" spans="1:5">
      <c r="A5" s="9"/>
      <c r="B5" s="10" t="s">
        <v>7</v>
      </c>
      <c r="C5" s="10" t="s">
        <v>41</v>
      </c>
      <c r="D5" s="10" t="s">
        <v>42</v>
      </c>
      <c r="E5" s="11" t="s">
        <v>41</v>
      </c>
    </row>
    <row r="6" ht="14.25" customHeight="1" spans="1:5">
      <c r="A6" s="12" t="s">
        <v>43</v>
      </c>
      <c r="B6" s="13"/>
      <c r="C6" s="14">
        <v>65500</v>
      </c>
      <c r="D6" s="13"/>
      <c r="E6" s="14">
        <v>65500</v>
      </c>
    </row>
    <row r="7" s="1" customFormat="1" ht="30" customHeight="1" spans="1:5">
      <c r="A7" s="15">
        <v>1</v>
      </c>
      <c r="B7" s="16" t="s">
        <v>26</v>
      </c>
      <c r="C7" s="14">
        <v>17000</v>
      </c>
      <c r="D7" s="17" t="s">
        <v>50</v>
      </c>
      <c r="E7" s="14">
        <v>65500</v>
      </c>
    </row>
    <row r="8" s="1" customFormat="1" ht="30" customHeight="1" spans="1:5">
      <c r="A8" s="15">
        <v>2</v>
      </c>
      <c r="B8" s="16" t="s">
        <v>32</v>
      </c>
      <c r="C8" s="14">
        <v>38000</v>
      </c>
      <c r="D8" s="17"/>
      <c r="E8" s="14"/>
    </row>
    <row r="9" s="1" customFormat="1" ht="30" customHeight="1" spans="1:5">
      <c r="A9" s="15">
        <v>3</v>
      </c>
      <c r="B9" s="16" t="s">
        <v>33</v>
      </c>
      <c r="C9" s="14">
        <v>2100</v>
      </c>
      <c r="D9" s="17"/>
      <c r="E9" s="18"/>
    </row>
    <row r="10" s="1" customFormat="1" ht="30" customHeight="1" spans="1:5">
      <c r="A10" s="15">
        <v>4</v>
      </c>
      <c r="B10" s="16" t="s">
        <v>34</v>
      </c>
      <c r="C10" s="14">
        <v>8400</v>
      </c>
      <c r="D10" s="17"/>
      <c r="E10" s="18"/>
    </row>
    <row r="11" s="1" customFormat="1" ht="30" customHeight="1" spans="1:5">
      <c r="A11" s="19" t="s">
        <v>45</v>
      </c>
      <c r="D11"/>
      <c r="E11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2023-06-07T01:17:00Z</dcterms:created>
  <dcterms:modified xsi:type="dcterms:W3CDTF">2023-06-16T01:37:44Z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DC2CF2B1BADB43B4BB4A9003409AD5EB</vt:lpwstr>
  </property>
  <property fmtid="{D5CDD505-2E9C-101B-9397-08002B2CF9AE}" pid="3" name="KSOProductBuildVer">
    <vt:lpwstr>2052-11.8.2.10912</vt:lpwstr>
  </property>
</Properties>
</file>