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0" windowWidth="20730" windowHeight="1176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 iterateCount="1"/>
</workbook>
</file>

<file path=xl/calcChain.xml><?xml version="1.0" encoding="utf-8"?>
<calcChain xmlns="http://schemas.openxmlformats.org/spreadsheetml/2006/main">
  <c r="B21" i="4"/>
  <c r="C106" i="6" l="1"/>
  <c r="B372" i="5"/>
  <c r="B371" s="1"/>
  <c r="B364"/>
  <c r="B360"/>
  <c r="B347"/>
  <c r="B339"/>
  <c r="B333"/>
  <c r="B327"/>
  <c r="B311"/>
  <c r="B303"/>
  <c r="B294"/>
  <c r="B293"/>
  <c r="B291"/>
  <c r="B290" s="1"/>
  <c r="B288"/>
  <c r="B286"/>
  <c r="B285"/>
  <c r="B283"/>
  <c r="B281"/>
  <c r="B275"/>
  <c r="B260"/>
  <c r="B251"/>
  <c r="B231"/>
  <c r="B228"/>
  <c r="B222" s="1"/>
  <c r="B225"/>
  <c r="B223"/>
  <c r="B220"/>
  <c r="B212"/>
  <c r="B209"/>
  <c r="B200"/>
  <c r="B197"/>
  <c r="B193"/>
  <c r="B186"/>
  <c r="B182"/>
  <c r="B179"/>
  <c r="B171"/>
  <c r="B169"/>
  <c r="B167"/>
  <c r="B165"/>
  <c r="B163"/>
  <c r="B155"/>
  <c r="B153"/>
  <c r="B144"/>
  <c r="B133"/>
  <c r="B131"/>
  <c r="B129"/>
  <c r="B127"/>
  <c r="B122"/>
  <c r="B119"/>
  <c r="B117"/>
  <c r="B115"/>
  <c r="B110"/>
  <c r="B106"/>
  <c r="B102"/>
  <c r="B101"/>
  <c r="B96"/>
  <c r="B93"/>
  <c r="B89"/>
  <c r="B87"/>
  <c r="B86"/>
  <c r="B69"/>
  <c r="B63"/>
  <c r="B52"/>
  <c r="B44"/>
  <c r="B41"/>
  <c r="B39"/>
  <c r="B37"/>
  <c r="B35"/>
  <c r="B31"/>
  <c r="B29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O5"/>
  <c r="I5"/>
  <c r="E5"/>
  <c r="B5"/>
  <c r="J5" s="1"/>
  <c r="W5" l="1"/>
  <c r="B374" i="5"/>
  <c r="P5" i="26"/>
  <c r="B5" i="24" l="1"/>
  <c r="B10" i="11" l="1"/>
  <c r="E35" i="24"/>
  <c r="I35"/>
  <c r="J35"/>
  <c r="O35"/>
  <c r="P35"/>
  <c r="W35"/>
  <c r="X35"/>
  <c r="B29" i="7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 s="1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 s="1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1" i="9"/>
  <c r="X31"/>
  <c r="Q31"/>
  <c r="P31"/>
  <c r="K31"/>
  <c r="J31"/>
  <c r="Y30"/>
  <c r="X30"/>
  <c r="Q30"/>
  <c r="P30"/>
  <c r="K30"/>
  <c r="J30"/>
  <c r="Y29"/>
  <c r="X29"/>
  <c r="Q29"/>
  <c r="P29"/>
  <c r="K29"/>
  <c r="J29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6" i="9"/>
  <c r="X56"/>
  <c r="Y55"/>
  <c r="X55"/>
  <c r="Y54"/>
  <c r="X54"/>
  <c r="X53" s="1"/>
  <c r="W53"/>
  <c r="O53"/>
  <c r="N53"/>
  <c r="M53"/>
  <c r="I53"/>
  <c r="H53"/>
  <c r="G53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<sst xmlns="http://schemas.openxmlformats.org/spreadsheetml/2006/main" count="1218" uniqueCount="812">
  <si>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</si>
  <si>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</si>
  <si>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</si>
  <si>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</si>
  <si>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</si>
  <si>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</si>
  <si>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</si>
  <si>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</si>
  <si>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</si>
  <si>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</si>
  <si>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</si>
  <si>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</si>
  <si>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</si>
  <si>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</si>
  <si>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</si>
  <si>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</si>
  <si>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</si>
  <si>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</si>
  <si>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</si>
  <si>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</si>
  <si>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</si>
  <si>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</si>
  <si>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</si>
  <si>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</si>
  <si>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</si>
  <si>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</si>
  <si>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</si>
  <si>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</si>
  <si>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</si>
  <si>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</si>
  <si>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</si>
  <si>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</si>
  <si>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</si>
  <si>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</si>
  <si>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</si>
  <si>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</si>
  <si>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</si>
  <si>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</si>
  <si>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</si>
  <si>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</si>
  <si>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</si>
  <si>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</si>
  <si>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</si>
  <si>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</si>
  <si>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</si>
  <si>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</si>
  <si>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</si>
  <si>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</si>
  <si>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</si>
  <si>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</si>
  <si>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</si>
  <si>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</si>
  <si>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</si>
  <si>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</si>
  <si>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</si>
  <si>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</si>
  <si>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</si>
  <si>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</si>
  <si>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</si>
  <si>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</si>
  <si>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</si>
  <si>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</si>
  <si>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</si>
  <si>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</si>
  <si>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</si>
  <si>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</si>
  <si>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</si>
  <si>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</si>
  <si>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</si>
  <si>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</si>
  <si>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</si>
  <si>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</si>
  <si>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</si>
  <si>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</si>
  <si>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</si>
  <si>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</si>
  <si>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</si>
  <si>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</si>
  <si>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</si>
  <si>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</si>
  <si>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</si>
  <si>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</si>
  <si>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</si>
  <si>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</si>
  <si>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</si>
  <si>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</si>
  <si>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</si>
  <si>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</si>
  <si>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</si>
  <si>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</si>
  <si>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</si>
  <si>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</si>
  <si>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</si>
  <si>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</si>
  <si>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</si>
  <si>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</si>
  <si>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</si>
  <si>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</si>
  <si>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</si>
  <si>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</si>
  <si>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</si>
  <si>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</si>
  <si>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</si>
  <si>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</si>
  <si>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</si>
  <si>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</si>
  <si>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</si>
  <si>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</si>
  <si>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</si>
  <si>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</si>
  <si>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</si>
  <si>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</si>
  <si>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</si>
  <si>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</si>
  <si>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</si>
  <si>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</si>
  <si>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</si>
  <si>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</si>
  <si>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</si>
  <si>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</si>
  <si>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</si>
  <si>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</si>
  <si>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</si>
  <si>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</si>
  <si>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</si>
  <si>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</si>
  <si>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住房保障支出</t>
  </si>
  <si>
    <t>其他支出</t>
  </si>
  <si>
    <t>其他支出</t>
    <phoneticPr fontId="2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</si>
  <si>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</si>
  <si>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</si>
  <si>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</si>
  <si>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</si>
  <si>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  一般行政管理事务</t>
  </si>
  <si>
    <t xml:space="preserve">    机关服务</t>
  </si>
  <si>
    <t xml:space="preserve">    事业运行</t>
  </si>
  <si>
    <t xml:space="preserve">  统计信息事务</t>
  </si>
  <si>
    <t xml:space="preserve">  财政事务</t>
  </si>
  <si>
    <t xml:space="preserve">    财政国库业务</t>
  </si>
  <si>
    <t xml:space="preserve">    信息化建设</t>
  </si>
  <si>
    <t xml:space="preserve">    其他财政事务支出</t>
  </si>
  <si>
    <t xml:space="preserve">  税收事务</t>
  </si>
  <si>
    <t xml:space="preserve">  纪检监察事务</t>
  </si>
  <si>
    <t xml:space="preserve">  质量技术监督与检验检疫事务</t>
  </si>
  <si>
    <t xml:space="preserve">    质量技术监督行政执法及业务管理</t>
  </si>
  <si>
    <t xml:space="preserve">  宗教事务</t>
  </si>
  <si>
    <t xml:space="preserve">    宗教工作专项</t>
  </si>
  <si>
    <t xml:space="preserve">  群众团体事务</t>
  </si>
  <si>
    <t xml:space="preserve">    专项业务</t>
  </si>
  <si>
    <t xml:space="preserve">  组织事务</t>
  </si>
  <si>
    <t xml:space="preserve">  国防动员</t>
  </si>
  <si>
    <t xml:space="preserve">    兵役征集</t>
  </si>
  <si>
    <t xml:space="preserve">    民兵</t>
  </si>
  <si>
    <t xml:space="preserve">  公安</t>
  </si>
  <si>
    <t xml:space="preserve">    治安管理</t>
  </si>
  <si>
    <t xml:space="preserve">  法院</t>
  </si>
  <si>
    <t xml:space="preserve">  司法</t>
  </si>
  <si>
    <t xml:space="preserve">    基层司法业务</t>
  </si>
  <si>
    <t xml:space="preserve">  普通教育</t>
  </si>
  <si>
    <t xml:space="preserve">    小学教育</t>
  </si>
  <si>
    <t xml:space="preserve">    初中教育</t>
  </si>
  <si>
    <t xml:space="preserve">    化解农村义务教育债务支出</t>
  </si>
  <si>
    <t xml:space="preserve">  应用研究</t>
  </si>
  <si>
    <t xml:space="preserve">    社会公益研究</t>
  </si>
  <si>
    <t xml:space="preserve">  文化</t>
  </si>
  <si>
    <t xml:space="preserve">    群众文化</t>
  </si>
  <si>
    <t xml:space="preserve">  文物</t>
  </si>
  <si>
    <t xml:space="preserve">    文物保护</t>
  </si>
  <si>
    <t xml:space="preserve">    广播</t>
  </si>
  <si>
    <t xml:space="preserve">    电视</t>
  </si>
  <si>
    <t xml:space="preserve">  民政管理事务</t>
  </si>
  <si>
    <t xml:space="preserve">    拥军优属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</si>
  <si>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</si>
  <si>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</si>
  <si>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</si>
  <si>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</si>
  <si>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</si>
  <si>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</si>
  <si>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</si>
  <si>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</si>
  <si>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</si>
  <si>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</si>
  <si>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</si>
  <si>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社会福利</t>
  </si>
  <si>
    <t xml:space="preserve">    老年福利</t>
  </si>
  <si>
    <t xml:space="preserve">  自然灾害生活救助</t>
  </si>
  <si>
    <t xml:space="preserve">    中央自然灾害生活补助</t>
  </si>
  <si>
    <t xml:space="preserve">  最低生活保障</t>
  </si>
  <si>
    <t xml:space="preserve">    农村最低生活保障金支出</t>
  </si>
  <si>
    <t xml:space="preserve">  临时救助</t>
  </si>
  <si>
    <t xml:space="preserve">    临时救助支出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</si>
  <si>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</si>
  <si>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</si>
  <si>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</si>
  <si>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</si>
  <si>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</si>
  <si>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</si>
  <si>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计划生育机构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</si>
  <si>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</si>
  <si>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</si>
  <si>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</si>
  <si>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</si>
  <si>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污染防治</t>
  </si>
  <si>
    <t xml:space="preserve">    大气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</si>
  <si>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</si>
  <si>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</si>
  <si>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</si>
  <si>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</si>
  <si>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 xml:space="preserve">  污染减排</t>
  </si>
  <si>
    <t xml:space="preserve">  城乡社区管理事务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</si>
  <si>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</si>
  <si>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</si>
  <si>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</si>
  <si>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农业</t>
  </si>
  <si>
    <t xml:space="preserve">    科技转化与推广服务</t>
  </si>
  <si>
    <t xml:space="preserve">    病虫害控制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</si>
  <si>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</si>
  <si>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</si>
  <si>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</si>
  <si>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农村公益事业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</si>
  <si>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</si>
  <si>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</si>
  <si>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</si>
  <si>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</si>
  <si>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</si>
  <si>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水利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</si>
  <si>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</si>
  <si>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</si>
  <si>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</si>
  <si>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</si>
  <si>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</si>
  <si>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</si>
  <si>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</si>
  <si>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</si>
  <si>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</si>
  <si>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</si>
  <si>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</si>
  <si>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</si>
  <si>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</si>
  <si>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</si>
  <si>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</si>
  <si>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其他公路水路运输支出</t>
  </si>
  <si>
    <t xml:space="preserve">  车辆购置税支出</t>
  </si>
  <si>
    <t xml:space="preserve">    车辆购置税用于农村公路建设支出</t>
  </si>
  <si>
    <t xml:space="preserve">  安全生产监管</t>
  </si>
  <si>
    <t xml:space="preserve">    安全监管监察专项</t>
  </si>
  <si>
    <t xml:space="preserve">  支持中小企业发展和管理支出</t>
  </si>
  <si>
    <t xml:space="preserve">    中小企业发展专项</t>
  </si>
  <si>
    <t xml:space="preserve">  商业流通事务</t>
  </si>
  <si>
    <t xml:space="preserve">    其他商业流通事务支出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</si>
  <si>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</si>
  <si>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</si>
  <si>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</si>
  <si>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</si>
  <si>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地质灾害防治</t>
  </si>
  <si>
    <t xml:space="preserve">  地震事务</t>
  </si>
  <si>
    <t xml:space="preserve">    地震监测</t>
  </si>
  <si>
    <t xml:space="preserve">  保障性安居工程支出</t>
  </si>
  <si>
    <t xml:space="preserve">    廉租住房</t>
  </si>
  <si>
    <t xml:space="preserve">    农村危房改造</t>
  </si>
  <si>
    <t xml:space="preserve">  住房改革支出</t>
  </si>
  <si>
    <t xml:space="preserve">    住房公积金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</si>
  <si>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</si>
  <si>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</si>
  <si>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</si>
  <si>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</si>
  <si>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</si>
  <si>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</si>
  <si>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</si>
  <si>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</si>
  <si>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</si>
  <si>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</si>
  <si>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</si>
  <si>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</si>
  <si>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</si>
  <si>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</si>
  <si>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</si>
  <si>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</si>
  <si>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</si>
  <si>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</si>
  <si>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</si>
  <si>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</si>
  <si>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</si>
  <si>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</si>
  <si>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</si>
  <si>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</si>
  <si>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</si>
  <si>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</si>
  <si>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</si>
  <si>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</si>
  <si>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</si>
  <si>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</si>
  <si>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</si>
  <si>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</si>
  <si>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</si>
  <si>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</si>
  <si>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</si>
  <si>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</si>
  <si>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</si>
  <si>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</si>
  <si>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</si>
  <si>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</si>
  <si>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</si>
  <si>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</si>
  <si>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</si>
  <si>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</si>
  <si>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</si>
  <si>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</si>
  <si>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</si>
  <si>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</si>
  <si>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</si>
  <si>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</si>
  <si>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</si>
  <si>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</si>
  <si>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</si>
  <si>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</si>
  <si>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</si>
  <si>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</si>
  <si>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</si>
  <si>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</si>
  <si>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</si>
  <si>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</si>
  <si>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</si>
  <si>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</si>
  <si>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</si>
  <si>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</si>
  <si>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</si>
  <si>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</si>
  <si>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</si>
  <si>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</si>
  <si>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</si>
  <si>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</si>
  <si>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</si>
  <si>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</si>
  <si>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</si>
  <si>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</si>
  <si>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</si>
  <si>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</si>
  <si>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</si>
  <si>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</si>
  <si>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</si>
  <si>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</si>
  <si>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</si>
  <si>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</si>
  <si>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</si>
  <si>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</si>
  <si>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</si>
  <si>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</si>
  <si>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</si>
  <si>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</si>
  <si>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</si>
  <si>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</si>
  <si>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</si>
  <si>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</si>
  <si>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</si>
  <si>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</si>
  <si>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</si>
  <si>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</si>
  <si>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</si>
  <si>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</si>
  <si>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</si>
  <si>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</si>
  <si>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</si>
  <si>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</si>
  <si>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</si>
  <si>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</si>
  <si>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</si>
  <si>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</si>
  <si>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</si>
  <si>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</si>
  <si>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</si>
  <si>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</si>
  <si>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</si>
  <si>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</si>
  <si>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</si>
  <si>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</si>
  <si>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</si>
  <si>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</si>
  <si>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</si>
  <si>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</si>
  <si>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</si>
  <si>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</si>
  <si>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</si>
  <si>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</si>
  <si>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</si>
  <si>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</si>
  <si>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</si>
  <si>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</si>
  <si>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</si>
  <si>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</si>
  <si>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</si>
  <si>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</si>
  <si>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</si>
  <si>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</si>
  <si>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</si>
  <si>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</si>
  <si>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</si>
  <si>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</si>
  <si>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</si>
  <si>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</si>
  <si>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</si>
  <si>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</si>
  <si>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</si>
  <si>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</si>
  <si>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</si>
  <si>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</si>
  <si>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</si>
  <si>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</si>
  <si>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</si>
  <si>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</si>
  <si>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</si>
  <si>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</si>
  <si>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</si>
  <si>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</si>
  <si>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</si>
  <si>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</si>
  <si>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</si>
  <si>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</si>
  <si>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</si>
  <si>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</si>
  <si>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</si>
  <si>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</si>
  <si>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</si>
  <si>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</si>
  <si>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</si>
  <si>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</si>
  <si>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</si>
  <si>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</si>
  <si>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</si>
  <si>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</si>
  <si>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</si>
  <si>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</si>
  <si>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</si>
  <si>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</si>
  <si>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</si>
  <si>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</si>
  <si>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</si>
  <si>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</si>
  <si>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</si>
  <si>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</si>
  <si>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</si>
  <si>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</si>
  <si>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</si>
  <si>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</si>
  <si>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</si>
  <si>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</si>
  <si>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</si>
  <si>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</si>
  <si>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</si>
  <si>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</si>
  <si>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</si>
  <si>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</si>
  <si>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</si>
  <si>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</si>
  <si>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</si>
  <si>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</si>
  <si>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</si>
  <si>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</si>
  <si>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</si>
  <si>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</si>
  <si>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</si>
  <si>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</si>
  <si>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</si>
  <si>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</si>
  <si>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</si>
  <si>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人大监督</t>
  </si>
  <si>
    <t xml:space="preserve">    专项业务活动</t>
  </si>
  <si>
    <t xml:space="preserve">    信访事务</t>
  </si>
  <si>
    <t xml:space="preserve">    专项普查活动</t>
  </si>
  <si>
    <t xml:space="preserve">    其他纪检监察事务支出</t>
  </si>
  <si>
    <t xml:space="preserve">    消费者权益保护</t>
  </si>
  <si>
    <t xml:space="preserve">    认证认可监督管理</t>
  </si>
  <si>
    <t xml:space="preserve">    标准化管理</t>
  </si>
  <si>
    <t xml:space="preserve">    其他支出</t>
  </si>
  <si>
    <t xml:space="preserve">  新闻出版广播影视</t>
  </si>
  <si>
    <t xml:space="preserve">    其他新闻出版广播影视支出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</si>
  <si>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</si>
  <si>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</si>
  <si>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</si>
  <si>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</si>
  <si>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</si>
  <si>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</si>
  <si>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  疾病应急救助</t>
  </si>
  <si>
    <t xml:space="preserve">    化妆品事务</t>
  </si>
  <si>
    <t xml:space="preserve">    医疗器械事务</t>
  </si>
  <si>
    <t xml:space="preserve">    其他污染减排支出</t>
  </si>
  <si>
    <t xml:space="preserve">    防灾救灾</t>
  </si>
  <si>
    <t xml:space="preserve">    农业生产支持补贴</t>
  </si>
  <si>
    <t xml:space="preserve">    林业技术推广</t>
  </si>
  <si>
    <t xml:space="preserve">    水利行业业务管理</t>
  </si>
  <si>
    <t xml:space="preserve">    水利建设移民支出</t>
  </si>
  <si>
    <t xml:space="preserve">  南水北调</t>
  </si>
  <si>
    <t xml:space="preserve">    生产发展</t>
  </si>
  <si>
    <t xml:space="preserve">    对村集体经济组织的补助</t>
  </si>
  <si>
    <t xml:space="preserve">    其他农村综合改革支出</t>
  </si>
  <si>
    <t xml:space="preserve">  铁路运输</t>
  </si>
  <si>
    <t xml:space="preserve">    其他铁路运输支出</t>
  </si>
  <si>
    <t xml:space="preserve">    国务院安委会专项</t>
  </si>
  <si>
    <t xml:space="preserve">  其他支出</t>
  </si>
  <si>
    <t xml:space="preserve">    其他国土资源事务支出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</si>
  <si>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</si>
  <si>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</si>
  <si>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</si>
  <si>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</si>
  <si>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</si>
  <si>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</si>
  <si>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</si>
  <si>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</si>
  <si>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</si>
  <si>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</si>
  <si>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</si>
  <si>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</si>
  <si>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</si>
  <si>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</si>
  <si>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</si>
  <si>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</si>
  <si>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</si>
  <si>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</si>
  <si>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</si>
  <si>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</si>
  <si>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</si>
  <si>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</si>
  <si>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</si>
  <si>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</si>
  <si>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</si>
  <si>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</si>
  <si>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</si>
  <si>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</si>
  <si>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</si>
  <si>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</si>
  <si>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</si>
  <si>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</si>
  <si>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</si>
  <si>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</si>
  <si>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</si>
  <si>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</si>
  <si>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</si>
  <si>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</si>
  <si>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</si>
  <si>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</si>
  <si>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</si>
  <si>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</si>
  <si>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</si>
  <si>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</si>
  <si>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</si>
  <si>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</si>
  <si>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</si>
  <si>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</si>
  <si>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</si>
  <si>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</si>
  <si>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</si>
  <si>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</si>
  <si>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</si>
  <si>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</si>
  <si>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</si>
  <si>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</si>
  <si>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</si>
  <si>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</si>
  <si>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</si>
  <si>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</si>
  <si>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</si>
  <si>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</si>
  <si>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</si>
  <si>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</si>
  <si>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</si>
  <si>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</si>
  <si>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</si>
  <si>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</si>
  <si>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</si>
  <si>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</si>
  <si>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</si>
  <si>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</si>
  <si>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</si>
  <si>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</si>
  <si>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</si>
  <si>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</si>
  <si>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</si>
  <si>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</si>
  <si>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</si>
  <si>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</si>
  <si>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</si>
  <si>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</si>
  <si>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</si>
  <si>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</si>
  <si>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</si>
  <si>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</si>
  <si>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</si>
  <si>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</si>
  <si>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</si>
  <si>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</si>
  <si>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</si>
  <si>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</si>
  <si>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</si>
  <si>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</si>
  <si>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</si>
  <si>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</si>
  <si>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</si>
  <si>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</si>
  <si>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</si>
  <si>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</si>
  <si>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</si>
  <si>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</si>
  <si>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</si>
  <si>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</si>
  <si>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</si>
  <si>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</si>
  <si>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</si>
  <si>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</si>
  <si>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</si>
  <si>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</si>
  <si>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</si>
  <si>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</si>
  <si>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</si>
  <si>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</si>
  <si>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</si>
  <si>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</si>
  <si>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</si>
  <si>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</si>
  <si>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</si>
  <si>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9" type="noConversion"/>
  </si>
  <si>
    <t>一般公共预算收入表</t>
    <phoneticPr fontId="39" type="noConversion"/>
  </si>
  <si>
    <r>
      <rPr>
        <sz val="12"/>
        <rFont val="方正仿宋_GBK"/>
        <charset val="134"/>
      </rPr>
      <t>单位：万元</t>
    </r>
  </si>
  <si>
    <t>预算科目</t>
  </si>
  <si>
    <t>一、税收收入</t>
  </si>
  <si>
    <t xml:space="preserve">    增值税</t>
  </si>
  <si>
    <t xml:space="preserve">    环境保护税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</si>
  <si>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</si>
  <si>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</si>
  <si>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</si>
  <si>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</si>
  <si>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</si>
  <si>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</si>
  <si>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</si>
  <si>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</si>
  <si>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</si>
  <si>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</si>
  <si>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</si>
  <si>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</si>
  <si>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</si>
  <si>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</si>
  <si>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</si>
  <si>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</si>
  <si>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</si>
  <si>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</si>
  <si>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</si>
  <si>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</si>
  <si>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一般公共预算收入合计</t>
    <phoneticPr fontId="3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</si>
  <si>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7" type="noConversion"/>
  </si>
  <si>
    <t>一般公共预算支出表</t>
    <phoneticPr fontId="7" type="noConversion"/>
  </si>
  <si>
    <r>
      <rPr>
        <sz val="11"/>
        <rFont val="方正仿宋_GBK"/>
        <charset val="134"/>
      </rPr>
      <t>单位：万元</t>
    </r>
  </si>
  <si>
    <t>项目</t>
    <phoneticPr fontId="7" type="noConversion"/>
  </si>
  <si>
    <t>决算数</t>
    <phoneticPr fontId="7" type="noConversion"/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</si>
  <si>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</si>
  <si>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</si>
  <si>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</si>
  <si>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  <phoneticPr fontId="7" type="noConversion"/>
  </si>
  <si>
    <r>
      <rPr>
        <sz val="11"/>
        <rFont val="方正仿宋_GBK"/>
        <charset val="134"/>
      </rPr>
      <t>一般公共服务支出类合计</t>
    </r>
  </si>
  <si>
    <t>一般公共服务支出</t>
    <phoneticPr fontId="7" type="noConversion"/>
  </si>
  <si>
    <r>
      <t xml:space="preserve"> </t>
    </r>
    <r>
      <rPr>
        <sz val="11"/>
        <rFont val="方正仿宋_GBK"/>
        <charset val="134"/>
      </rPr>
      <t>人大事务款合计</t>
    </r>
  </si>
  <si>
    <t>外交支出</t>
    <phoneticPr fontId="7" type="noConversion"/>
  </si>
  <si>
    <r>
      <t xml:space="preserve">  </t>
    </r>
    <r>
      <rPr>
        <sz val="11"/>
        <rFont val="方正仿宋_GBK"/>
        <charset val="134"/>
      </rPr>
      <t>行政运行项合计</t>
    </r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</si>
  <si>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</si>
  <si>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</si>
  <si>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</si>
  <si>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</si>
  <si>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文化体育与传媒支出</t>
    <phoneticPr fontId="7" type="noConversion"/>
  </si>
  <si>
    <t>社会保障和就业支出</t>
    <phoneticPr fontId="7" type="noConversion"/>
  </si>
  <si>
    <t>医疗卫生与计划生育支出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</si>
  <si>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</si>
  <si>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</si>
  <si>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</si>
  <si>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</si>
  <si>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</si>
  <si>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</si>
  <si>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</si>
  <si>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援助其他地区支出</t>
    <phoneticPr fontId="7" type="noConversion"/>
  </si>
  <si>
    <t>国土海洋气象等支出</t>
    <phoneticPr fontId="7" type="noConversion"/>
  </si>
  <si>
    <t>住房保障支出</t>
    <phoneticPr fontId="7" type="noConversion"/>
  </si>
  <si>
    <t xml:space="preserve">  灾害防治及应急管理支出</t>
    <phoneticPr fontId="7" type="noConversion"/>
  </si>
  <si>
    <t>其他支出</t>
    <phoneticPr fontId="7" type="noConversion"/>
  </si>
  <si>
    <t>债务付息支出</t>
    <phoneticPr fontId="7" type="noConversion"/>
  </si>
  <si>
    <t>债务发行费用支出</t>
    <phoneticPr fontId="7" type="noConversion"/>
  </si>
  <si>
    <t>二、对下税收返还和转移支付</t>
    <phoneticPr fontId="7" type="noConversion"/>
  </si>
  <si>
    <t>税收返还</t>
    <phoneticPr fontId="7" type="noConversion"/>
  </si>
  <si>
    <t>转移支付</t>
    <phoneticPr fontId="7" type="noConversion"/>
  </si>
  <si>
    <t>一般性转移支付</t>
    <phoneticPr fontId="7" type="noConversion"/>
  </si>
  <si>
    <t>专项转移支付</t>
    <phoneticPr fontId="7" type="noConversion"/>
  </si>
  <si>
    <t xml:space="preserve">    代表培训</t>
  </si>
  <si>
    <t xml:space="preserve">  政府办公厅（室）及相关机构事务</t>
  </si>
  <si>
    <t xml:space="preserve">    其他政府办公（厅）室及相关机构事务支出</t>
  </si>
  <si>
    <t xml:space="preserve">     行政运行</t>
  </si>
  <si>
    <t xml:space="preserve">  党委办公厅（室）及相关机构事务</t>
  </si>
  <si>
    <t xml:space="preserve">  市场监督管理事务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</si>
  <si>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</si>
  <si>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</si>
  <si>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</si>
  <si>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</si>
  <si>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</si>
  <si>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现役部队</t>
  </si>
  <si>
    <t xml:space="preserve">    现役部队</t>
  </si>
  <si>
    <t xml:space="preserve">    两庭建设</t>
  </si>
  <si>
    <t>　教育费附加安排的支出</t>
  </si>
  <si>
    <t>　　农村中小学校舍建设</t>
  </si>
  <si>
    <t>　　农村中小学教学设施</t>
  </si>
  <si>
    <t>　　其他教育费附加安排的支出</t>
  </si>
  <si>
    <t xml:space="preserve">  其他教育支出</t>
  </si>
  <si>
    <t xml:space="preserve">    其他教育支出</t>
  </si>
  <si>
    <t>　技术研究与开发</t>
  </si>
  <si>
    <t>　　应用技术研究与开发</t>
  </si>
  <si>
    <t xml:space="preserve">  其他科学技术支出</t>
  </si>
  <si>
    <t xml:space="preserve">    其他科学技术支出</t>
  </si>
  <si>
    <t>　　文化创作与保护</t>
  </si>
  <si>
    <t>　　其他文化支出</t>
  </si>
  <si>
    <t>　体育</t>
  </si>
  <si>
    <t>　　群众体育</t>
  </si>
  <si>
    <t xml:space="preserve">  广播电视</t>
  </si>
  <si>
    <t xml:space="preserve">    其他广播电视支出</t>
  </si>
  <si>
    <t>　其他文化体育与传媒支出</t>
  </si>
  <si>
    <t>　　宣传文化发展专项支出</t>
  </si>
  <si>
    <t>　　其他文化体育与传媒支出</t>
  </si>
  <si>
    <t xml:space="preserve">    优抚事业单位</t>
  </si>
  <si>
    <t xml:space="preserve">  其他社会保障和就业支出</t>
  </si>
  <si>
    <t xml:space="preserve">    其他社会保障和就业支出</t>
  </si>
  <si>
    <t>　　计划生育服务</t>
  </si>
  <si>
    <t xml:space="preserve">  行政事业单位医疗</t>
  </si>
  <si>
    <t xml:space="preserve">    其他行政事业单位医疗支出</t>
  </si>
  <si>
    <t xml:space="preserve">  医疗救助</t>
  </si>
  <si>
    <t xml:space="preserve">    其他医疗救助支出</t>
  </si>
  <si>
    <t xml:space="preserve">  优抚对象医疗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</si>
  <si>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</si>
  <si>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</si>
  <si>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</si>
  <si>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</si>
  <si>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</si>
  <si>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</si>
  <si>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</si>
  <si>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城乡社区环境卫生</t>
  </si>
  <si>
    <t xml:space="preserve">    城乡社区环境卫生</t>
  </si>
  <si>
    <t>　　森林培育</t>
  </si>
  <si>
    <t>　　林业有害生物防治</t>
  </si>
  <si>
    <t xml:space="preserve">    农村综合改革示范点补助</t>
  </si>
  <si>
    <t xml:space="preserve">    灾害风险防治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</si>
  <si>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</si>
  <si>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</si>
  <si>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</si>
  <si>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</si>
  <si>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</si>
  <si>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</si>
  <si>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</si>
  <si>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</si>
  <si>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</si>
  <si>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</si>
  <si>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</si>
  <si>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</si>
  <si>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</si>
  <si>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</si>
  <si>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</si>
  <si>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</si>
  <si>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</si>
  <si>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</si>
  <si>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</si>
  <si>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</si>
  <si>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7" type="noConversion"/>
  </si>
  <si>
    <t>一般公共预算本级支出表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</si>
  <si>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一般行政管理事务</t>
    </r>
    <phoneticPr fontId="7" type="noConversion"/>
  </si>
  <si>
    <t xml:space="preserve">    信息化建设</t>
    <phoneticPr fontId="7" type="noConversion"/>
  </si>
  <si>
    <t xml:space="preserve">  商贸事务</t>
    <phoneticPr fontId="7" type="noConversion"/>
  </si>
  <si>
    <t xml:space="preserve">    招商引资</t>
    <phoneticPr fontId="7" type="noConversion"/>
  </si>
  <si>
    <t xml:space="preserve">  民族事务</t>
    <phoneticPr fontId="7" type="noConversion"/>
  </si>
  <si>
    <t xml:space="preserve">    民族工作专项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</si>
  <si>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其他群众团体事务支出</t>
    </r>
    <phoneticPr fontId="7" type="noConversion"/>
  </si>
  <si>
    <t xml:space="preserve">    一般行政管理事务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</si>
  <si>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统战事务</t>
    </r>
    <phoneticPr fontId="7" type="noConversion"/>
  </si>
  <si>
    <t xml:space="preserve">  行政运行</t>
    <phoneticPr fontId="7" type="noConversion"/>
  </si>
  <si>
    <t xml:space="preserve">  一般行政管理事务</t>
    <phoneticPr fontId="7" type="noConversion"/>
  </si>
  <si>
    <t xml:space="preserve">  机关服务</t>
    <phoneticPr fontId="7" type="noConversion"/>
  </si>
  <si>
    <t xml:space="preserve">  宗教事务</t>
    <phoneticPr fontId="7" type="noConversion"/>
  </si>
  <si>
    <t xml:space="preserve">  华侨事务</t>
    <phoneticPr fontId="7" type="noConversion"/>
  </si>
  <si>
    <t xml:space="preserve">  事业运行</t>
    <phoneticPr fontId="7" type="noConversion"/>
  </si>
  <si>
    <t xml:space="preserve">  其他统战事务支出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</si>
  <si>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网信事务</t>
    </r>
    <phoneticPr fontId="7" type="noConversion"/>
  </si>
  <si>
    <t xml:space="preserve">    行政运行</t>
    <phoneticPr fontId="7" type="noConversion"/>
  </si>
  <si>
    <t xml:space="preserve">    一般行政管理事务</t>
    <phoneticPr fontId="7" type="noConversion"/>
  </si>
  <si>
    <t xml:space="preserve">    机关服务</t>
    <phoneticPr fontId="7" type="noConversion"/>
  </si>
  <si>
    <t xml:space="preserve">    事业运行</t>
    <phoneticPr fontId="7" type="noConversion"/>
  </si>
  <si>
    <t xml:space="preserve">    其他网信事务支出</t>
    <phoneticPr fontId="7" type="noConversion"/>
  </si>
  <si>
    <t xml:space="preserve">    道路交通管理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</si>
  <si>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科学技术管理事务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</si>
  <si>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其他科学技术管理事务支出</t>
    </r>
    <phoneticPr fontId="7" type="noConversion"/>
  </si>
  <si>
    <t>退役安置</t>
    <phoneticPr fontId="7" type="noConversion"/>
  </si>
  <si>
    <t>其他退役安置支出</t>
    <phoneticPr fontId="7" type="noConversion"/>
  </si>
  <si>
    <t>退役军人管理事务</t>
    <phoneticPr fontId="7" type="noConversion"/>
  </si>
  <si>
    <t xml:space="preserve">  行政运行</t>
    <phoneticPr fontId="7" type="noConversion"/>
  </si>
  <si>
    <t xml:space="preserve">  机关服务</t>
    <phoneticPr fontId="7" type="noConversion"/>
  </si>
  <si>
    <t xml:space="preserve">  拥军优属</t>
    <phoneticPr fontId="7" type="noConversion"/>
  </si>
  <si>
    <t xml:space="preserve">  部队供应</t>
    <phoneticPr fontId="7" type="noConversion"/>
  </si>
  <si>
    <t xml:space="preserve">  事业运行</t>
    <phoneticPr fontId="7" type="noConversion"/>
  </si>
  <si>
    <t xml:space="preserve">  其他退役军人事务管理支出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</si>
  <si>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环境保护管理事务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</si>
  <si>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其他林业支出</t>
    </r>
    <phoneticPr fontId="7" type="noConversion"/>
  </si>
  <si>
    <t xml:space="preserve">    农村人畜饮水</t>
    <phoneticPr fontId="7" type="noConversion"/>
  </si>
  <si>
    <t xml:space="preserve">    社会发展</t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</si>
  <si>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国土整治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</si>
  <si>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 xml:space="preserve">   棚户区改造</t>
    </r>
    <phoneticPr fontId="7" type="noConversion"/>
  </si>
  <si>
    <t xml:space="preserve">  应急管理事务</t>
    <phoneticPr fontId="7" type="noConversion"/>
  </si>
  <si>
    <t xml:space="preserve">    安全监管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</si>
  <si>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</si>
  <si>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t>一般公共预算本级基本支出表</t>
    <phoneticPr fontId="7" type="noConversion"/>
  </si>
  <si>
    <r>
      <rPr>
        <sz val="11"/>
        <rFont val="方正仿宋_GBK"/>
        <charset val="134"/>
      </rPr>
      <t>单位：万元</t>
    </r>
    <phoneticPr fontId="7" type="noConversion"/>
  </si>
  <si>
    <t>职工基本医疗保险缴费</t>
    <phoneticPr fontId="7" type="noConversion"/>
  </si>
  <si>
    <t>住房公积金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</si>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</sst>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;[Red]0.00"/>
    <numFmt numFmtId="183" formatCode="0.0;[Red]0.0"/>
  </numFmts>
  <fonts count="4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0"/>
      <name val="宋体"/>
      <family val="3"/>
      <charset val="134"/>
    </font>
    <font>
      <sz val="11"/>
      <name val="方正仿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3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3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4" fillId="0" borderId="1">
      <alignment vertical="center"/>
      <protection locked="0"/>
    </xf>
    <xf numFmtId="0" fontId="15" fillId="0" borderId="0"/>
    <xf numFmtId="178" fontId="14" fillId="0" borderId="1">
      <alignment vertical="center"/>
      <protection locked="0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38" fillId="0" borderId="0">
      <alignment vertical="center"/>
    </xf>
    <xf numFmtId="0" fontId="4" fillId="0" borderId="0"/>
  </cellStyleXfs>
  <cellXfs count="204">
    <xf numFmtId="0" fontId="0" fillId="0" borderId="0" xfId="0"/>
    <xf numFmtId="179" fontId="16" fillId="0" borderId="0" xfId="45" applyNumberFormat="1" applyFont="1" applyFill="1" applyAlignment="1">
      <alignment vertical="top"/>
      <protection locked="0"/>
    </xf>
    <xf numFmtId="0" fontId="16" fillId="0" borderId="0" xfId="45" applyFont="1" applyFill="1" applyAlignment="1">
      <alignment vertical="top"/>
      <protection locked="0"/>
    </xf>
    <xf numFmtId="49" fontId="16" fillId="0" borderId="0" xfId="45" applyNumberFormat="1" applyFont="1" applyFill="1" applyAlignment="1">
      <alignment horizontal="left" vertical="top"/>
      <protection locked="0"/>
    </xf>
    <xf numFmtId="179" fontId="16" fillId="0" borderId="1" xfId="45" applyNumberFormat="1" applyFont="1" applyFill="1" applyBorder="1" applyAlignment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0" fontId="8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49" fontId="21" fillId="0" borderId="1" xfId="45" applyNumberFormat="1" applyFont="1" applyFill="1" applyBorder="1" applyAlignment="1">
      <alignment horizontal="center" vertical="center"/>
      <protection locked="0"/>
    </xf>
    <xf numFmtId="0" fontId="21" fillId="0" borderId="1" xfId="45" applyFont="1" applyFill="1" applyBorder="1" applyAlignment="1">
      <alignment horizontal="center" vertical="center"/>
      <protection locked="0"/>
    </xf>
    <xf numFmtId="179" fontId="21" fillId="0" borderId="1" xfId="45" applyNumberFormat="1" applyFont="1" applyFill="1" applyBorder="1" applyAlignment="1">
      <alignment horizontal="center" vertical="center"/>
      <protection locked="0"/>
    </xf>
    <xf numFmtId="0" fontId="20" fillId="0" borderId="0" xfId="45" applyFont="1" applyFill="1" applyAlignment="1">
      <alignment vertical="top"/>
      <protection locked="0"/>
    </xf>
    <xf numFmtId="0" fontId="20" fillId="0" borderId="0" xfId="46" applyFont="1" applyFill="1" applyAlignment="1">
      <alignment vertical="center" wrapText="1"/>
    </xf>
    <xf numFmtId="179" fontId="20" fillId="0" borderId="0" xfId="45" applyNumberFormat="1" applyFont="1" applyFill="1" applyAlignment="1">
      <alignment vertical="top"/>
      <protection locked="0"/>
    </xf>
    <xf numFmtId="0" fontId="20" fillId="0" borderId="0" xfId="46" applyFont="1" applyFill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24" fillId="0" borderId="0" xfId="45" applyFont="1" applyFill="1" applyAlignment="1">
      <alignment vertical="top"/>
      <protection locked="0"/>
    </xf>
    <xf numFmtId="49" fontId="24" fillId="0" borderId="0" xfId="46" applyNumberFormat="1" applyFont="1" applyFill="1"/>
    <xf numFmtId="2" fontId="24" fillId="0" borderId="0" xfId="46" applyNumberFormat="1" applyFont="1" applyFill="1"/>
    <xf numFmtId="179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0" fontId="16" fillId="0" borderId="0" xfId="46" applyFont="1" applyFill="1" applyAlignment="1">
      <alignment vertical="center" wrapText="1"/>
    </xf>
    <xf numFmtId="0" fontId="16" fillId="0" borderId="0" xfId="46" applyFont="1" applyFill="1" applyAlignment="1">
      <alignment horizontal="center" vertical="center" wrapText="1"/>
    </xf>
    <xf numFmtId="0" fontId="17" fillId="0" borderId="1" xfId="45" applyFont="1" applyFill="1" applyBorder="1" applyAlignment="1">
      <alignment horizontal="left" vertical="center"/>
      <protection locked="0"/>
    </xf>
    <xf numFmtId="177" fontId="16" fillId="0" borderId="0" xfId="45" applyNumberFormat="1" applyFont="1" applyFill="1" applyAlignment="1">
      <alignment vertical="top"/>
      <protection locked="0"/>
    </xf>
    <xf numFmtId="181" fontId="16" fillId="0" borderId="0" xfId="45" applyNumberFormat="1" applyFont="1" applyFill="1" applyAlignment="1">
      <alignment vertical="top"/>
      <protection locked="0"/>
    </xf>
    <xf numFmtId="49" fontId="16" fillId="0" borderId="0" xfId="46" applyNumberFormat="1" applyFont="1" applyFill="1"/>
    <xf numFmtId="2" fontId="16" fillId="0" borderId="0" xfId="46" applyNumberFormat="1" applyFont="1" applyFill="1"/>
    <xf numFmtId="49" fontId="16" fillId="0" borderId="0" xfId="46" applyNumberFormat="1" applyFont="1" applyFill="1" applyAlignment="1" applyProtection="1">
      <alignment vertical="center"/>
      <protection locked="0"/>
    </xf>
    <xf numFmtId="2" fontId="16" fillId="0" borderId="0" xfId="46" applyNumberFormat="1" applyFont="1" applyFill="1" applyAlignment="1" applyProtection="1">
      <alignment vertical="center"/>
      <protection locked="0"/>
    </xf>
    <xf numFmtId="0" fontId="16" fillId="0" borderId="1" xfId="45" applyFont="1" applyFill="1" applyBorder="1" applyAlignment="1">
      <alignment horizontal="left" vertical="center" indent="2"/>
      <protection locked="0"/>
    </xf>
    <xf numFmtId="180" fontId="16" fillId="0" borderId="0" xfId="45" applyNumberFormat="1" applyFont="1" applyFill="1" applyAlignment="1">
      <alignment vertical="top"/>
      <protection locked="0"/>
    </xf>
    <xf numFmtId="177" fontId="24" fillId="0" borderId="0" xfId="45" applyNumberFormat="1" applyFont="1" applyFill="1" applyAlignment="1">
      <alignment vertical="top"/>
      <protection locked="0"/>
    </xf>
    <xf numFmtId="49" fontId="24" fillId="0" borderId="0" xfId="46" applyNumberFormat="1" applyFont="1" applyFill="1" applyAlignment="1" applyProtection="1">
      <alignment vertical="center"/>
      <protection locked="0"/>
    </xf>
    <xf numFmtId="2" fontId="24" fillId="0" borderId="0" xfId="46" applyNumberFormat="1" applyFont="1" applyFill="1" applyAlignment="1" applyProtection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/>
      <protection locked="0"/>
    </xf>
    <xf numFmtId="49" fontId="16" fillId="0" borderId="0" xfId="46" applyNumberFormat="1" applyFont="1" applyFill="1" applyAlignment="1">
      <alignment horizontal="left"/>
    </xf>
    <xf numFmtId="49" fontId="16" fillId="0" borderId="0" xfId="46" applyNumberFormat="1" applyFont="1" applyFill="1" applyAlignment="1" applyProtection="1">
      <alignment horizontal="left" vertical="center"/>
      <protection locked="0"/>
    </xf>
    <xf numFmtId="49" fontId="16" fillId="0" borderId="0" xfId="45" applyNumberFormat="1" applyFont="1" applyFill="1" applyAlignment="1">
      <alignment horizontal="left" vertical="top" indent="1"/>
      <protection locked="0"/>
    </xf>
    <xf numFmtId="49" fontId="16" fillId="0" borderId="0" xfId="46" applyNumberFormat="1" applyFont="1" applyFill="1" applyAlignment="1">
      <alignment horizontal="left" indent="1"/>
    </xf>
    <xf numFmtId="49" fontId="16" fillId="0" borderId="0" xfId="46" applyNumberFormat="1" applyFont="1" applyFill="1" applyAlignment="1" applyProtection="1">
      <alignment horizontal="left" vertical="center" indent="1"/>
      <protection locked="0"/>
    </xf>
    <xf numFmtId="49" fontId="16" fillId="0" borderId="1" xfId="45" applyNumberFormat="1" applyFont="1" applyFill="1" applyBorder="1" applyAlignment="1">
      <alignment horizontal="left" vertical="center" indent="2"/>
      <protection locked="0"/>
    </xf>
    <xf numFmtId="49" fontId="16" fillId="0" borderId="0" xfId="45" applyNumberFormat="1" applyFont="1" applyFill="1" applyAlignment="1">
      <alignment horizontal="left" vertical="top" indent="2"/>
      <protection locked="0"/>
    </xf>
    <xf numFmtId="49" fontId="16" fillId="0" borderId="0" xfId="46" applyNumberFormat="1" applyFont="1" applyFill="1" applyAlignment="1">
      <alignment horizontal="left" indent="2"/>
    </xf>
    <xf numFmtId="49" fontId="16" fillId="0" borderId="0" xfId="46" applyNumberFormat="1" applyFont="1" applyFill="1" applyAlignment="1" applyProtection="1">
      <alignment horizontal="left" vertical="center" indent="2"/>
      <protection locked="0"/>
    </xf>
    <xf numFmtId="49" fontId="23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6" fillId="0" borderId="0" xfId="46" applyFont="1" applyFill="1" applyAlignment="1">
      <alignment vertical="center"/>
    </xf>
    <xf numFmtId="0" fontId="21" fillId="0" borderId="1" xfId="46" applyFont="1" applyFill="1" applyBorder="1" applyAlignment="1">
      <alignment horizontal="center" vertical="center"/>
    </xf>
    <xf numFmtId="179" fontId="21" fillId="0" borderId="1" xfId="46" applyNumberFormat="1" applyFont="1" applyFill="1" applyBorder="1" applyAlignment="1">
      <alignment horizontal="center" vertical="center"/>
    </xf>
    <xf numFmtId="0" fontId="21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left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horizontal="right" vertical="center"/>
    </xf>
    <xf numFmtId="0" fontId="17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49" fontId="16" fillId="0" borderId="0" xfId="46" applyNumberFormat="1" applyFont="1" applyFill="1" applyAlignment="1">
      <alignment horizontal="left" vertical="center" indent="1"/>
    </xf>
    <xf numFmtId="179" fontId="17" fillId="0" borderId="1" xfId="46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179" fontId="30" fillId="0" borderId="0" xfId="45" applyNumberFormat="1" applyFont="1" applyFill="1" applyAlignment="1">
      <alignment horizontal="right" vertical="top"/>
      <protection locked="0"/>
    </xf>
    <xf numFmtId="0" fontId="17" fillId="0" borderId="0" xfId="45" applyFont="1" applyFill="1" applyAlignment="1">
      <alignment vertical="top"/>
      <protection locked="0"/>
    </xf>
    <xf numFmtId="0" fontId="31" fillId="0" borderId="0" xfId="45" applyFont="1" applyFill="1" applyAlignment="1">
      <alignment vertical="top"/>
      <protection locked="0"/>
    </xf>
    <xf numFmtId="0" fontId="31" fillId="0" borderId="0" xfId="46" applyFont="1" applyFill="1" applyAlignment="1">
      <alignment vertical="center" wrapText="1"/>
    </xf>
    <xf numFmtId="179" fontId="31" fillId="0" borderId="0" xfId="45" applyNumberFormat="1" applyFont="1" applyFill="1" applyAlignment="1">
      <alignment vertical="top"/>
      <protection locked="0"/>
    </xf>
    <xf numFmtId="0" fontId="31" fillId="0" borderId="0" xfId="46" applyFont="1" applyFill="1" applyAlignment="1">
      <alignment horizontal="center" vertical="center" wrapText="1"/>
    </xf>
    <xf numFmtId="49" fontId="16" fillId="0" borderId="1" xfId="45" applyNumberFormat="1" applyFont="1" applyFill="1" applyBorder="1" applyAlignment="1">
      <alignment horizontal="center" vertical="center"/>
      <protection locked="0"/>
    </xf>
    <xf numFmtId="181" fontId="24" fillId="0" borderId="0" xfId="45" applyNumberFormat="1" applyFont="1" applyFill="1" applyAlignment="1">
      <alignment vertical="top"/>
      <protection locked="0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center" vertical="center" wrapText="1"/>
    </xf>
    <xf numFmtId="177" fontId="16" fillId="0" borderId="1" xfId="45" applyNumberFormat="1" applyFont="1" applyFill="1" applyBorder="1" applyAlignment="1">
      <alignment vertical="center"/>
      <protection locked="0"/>
    </xf>
    <xf numFmtId="49" fontId="17" fillId="0" borderId="1" xfId="46" applyNumberFormat="1" applyFont="1" applyFill="1" applyBorder="1" applyAlignment="1">
      <alignment horizontal="left" vertical="center" indent="1"/>
    </xf>
    <xf numFmtId="0" fontId="16" fillId="0" borderId="1" xfId="46" applyFont="1" applyFill="1" applyBorder="1" applyAlignment="1">
      <alignment horizontal="left" vertical="center" indent="2"/>
    </xf>
    <xf numFmtId="49" fontId="24" fillId="0" borderId="0" xfId="45" applyNumberFormat="1" applyFont="1" applyFill="1" applyAlignment="1">
      <alignment horizontal="left" vertical="top" indent="1"/>
      <protection locked="0"/>
    </xf>
    <xf numFmtId="49" fontId="24" fillId="0" borderId="0" xfId="46" applyNumberFormat="1" applyFont="1" applyFill="1" applyAlignment="1">
      <alignment horizontal="left" indent="1"/>
    </xf>
    <xf numFmtId="49" fontId="24" fillId="0" borderId="0" xfId="46" applyNumberFormat="1" applyFont="1" applyFill="1" applyAlignment="1" applyProtection="1">
      <alignment horizontal="left" vertical="center" indent="1"/>
      <protection locked="0"/>
    </xf>
    <xf numFmtId="49" fontId="24" fillId="0" borderId="0" xfId="45" applyNumberFormat="1" applyFont="1" applyFill="1" applyAlignment="1">
      <alignment horizontal="left" vertical="top" indent="2"/>
      <protection locked="0"/>
    </xf>
    <xf numFmtId="49" fontId="24" fillId="0" borderId="0" xfId="46" applyNumberFormat="1" applyFont="1" applyFill="1" applyAlignment="1">
      <alignment horizontal="left" indent="2"/>
    </xf>
    <xf numFmtId="49" fontId="24" fillId="0" borderId="0" xfId="46" applyNumberFormat="1" applyFont="1" applyFill="1" applyAlignment="1" applyProtection="1">
      <alignment horizontal="left" vertical="center" indent="2"/>
      <protection locked="0"/>
    </xf>
    <xf numFmtId="180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center"/>
      <protection locked="0"/>
    </xf>
    <xf numFmtId="49" fontId="22" fillId="0" borderId="1" xfId="46" applyNumberFormat="1" applyFont="1" applyFill="1" applyBorder="1" applyAlignment="1">
      <alignment horizontal="left" vertical="center" indent="1"/>
    </xf>
    <xf numFmtId="0" fontId="23" fillId="0" borderId="1" xfId="46" applyFont="1" applyFill="1" applyBorder="1" applyAlignment="1">
      <alignment horizontal="left" vertical="center" indent="2"/>
    </xf>
    <xf numFmtId="49" fontId="22" fillId="0" borderId="1" xfId="45" applyNumberFormat="1" applyFont="1" applyFill="1" applyBorder="1" applyAlignment="1">
      <alignment horizontal="left" vertical="center" indent="1"/>
      <protection locked="0"/>
    </xf>
    <xf numFmtId="1" fontId="21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2" xfId="45" applyFont="1" applyFill="1" applyBorder="1" applyAlignment="1">
      <alignment horizontal="center" vertical="center"/>
      <protection locked="0"/>
    </xf>
    <xf numFmtId="0" fontId="25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7" fillId="0" borderId="0" xfId="2" applyFont="1" applyAlignment="1">
      <alignment horizontal="center" wrapText="1"/>
    </xf>
    <xf numFmtId="0" fontId="16" fillId="0" borderId="0" xfId="2" applyFont="1" applyAlignment="1">
      <alignment wrapText="1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right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46" applyNumberFormat="1" applyFont="1" applyFill="1" applyBorder="1" applyAlignment="1">
      <alignment horizontal="left" vertical="center"/>
    </xf>
    <xf numFmtId="0" fontId="22" fillId="0" borderId="2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0" fontId="16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6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5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36" fillId="0" borderId="1" xfId="69" applyFont="1" applyFill="1" applyBorder="1" applyAlignment="1">
      <alignment vertical="center" wrapText="1"/>
    </xf>
    <xf numFmtId="0" fontId="36" fillId="0" borderId="1" xfId="69" applyFont="1" applyFill="1" applyBorder="1" applyAlignment="1">
      <alignment horizontal="right" vertical="center" wrapText="1"/>
    </xf>
    <xf numFmtId="0" fontId="37" fillId="0" borderId="1" xfId="69" applyFont="1" applyFill="1" applyBorder="1" applyAlignment="1">
      <alignment vertical="center" wrapText="1"/>
    </xf>
    <xf numFmtId="177" fontId="16" fillId="0" borderId="1" xfId="2" applyNumberFormat="1" applyFont="1" applyFill="1" applyBorder="1" applyAlignment="1">
      <alignment horizontal="center" vertical="center" wrapText="1"/>
    </xf>
    <xf numFmtId="0" fontId="21" fillId="0" borderId="1" xfId="45" applyFont="1" applyFill="1" applyBorder="1" applyAlignment="1">
      <alignment horizontal="left" vertical="center"/>
      <protection locked="0"/>
    </xf>
    <xf numFmtId="49" fontId="21" fillId="0" borderId="1" xfId="45" applyNumberFormat="1" applyFont="1" applyFill="1" applyBorder="1" applyAlignment="1">
      <alignment horizontal="left" vertical="center"/>
      <protection locked="0"/>
    </xf>
    <xf numFmtId="49" fontId="16" fillId="0" borderId="2" xfId="45" applyNumberFormat="1" applyFont="1" applyFill="1" applyBorder="1" applyAlignment="1">
      <alignment horizontal="left" vertical="center" indent="1"/>
      <protection locked="0"/>
    </xf>
    <xf numFmtId="0" fontId="16" fillId="0" borderId="3" xfId="45" applyFont="1" applyFill="1" applyBorder="1" applyAlignment="1">
      <alignment horizontal="left" vertical="center" indent="2"/>
      <protection locked="0"/>
    </xf>
    <xf numFmtId="177" fontId="16" fillId="0" borderId="1" xfId="2" applyNumberFormat="1" applyFont="1" applyBorder="1" applyAlignment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1" fillId="0" borderId="1" xfId="46" applyBorder="1" applyAlignment="1">
      <alignment vertical="center"/>
    </xf>
    <xf numFmtId="182" fontId="16" fillId="0" borderId="1" xfId="45" applyNumberFormat="1" applyFont="1" applyFill="1" applyBorder="1" applyAlignment="1">
      <alignment horizontal="center" vertical="center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0" fontId="1" fillId="0" borderId="1" xfId="46" applyBorder="1" applyAlignment="1">
      <alignment horizontal="center" vertical="center"/>
    </xf>
    <xf numFmtId="183" fontId="16" fillId="0" borderId="0" xfId="45" applyNumberFormat="1" applyFont="1" applyFill="1" applyAlignment="1">
      <alignment horizontal="right" vertical="center"/>
      <protection locked="0"/>
    </xf>
    <xf numFmtId="183" fontId="32" fillId="0" borderId="1" xfId="0" applyNumberFormat="1" applyFont="1" applyFill="1" applyBorder="1" applyAlignment="1" applyProtection="1">
      <alignment horizontal="right" vertical="center"/>
    </xf>
    <xf numFmtId="183" fontId="16" fillId="0" borderId="0" xfId="45" applyNumberFormat="1" applyFont="1" applyFill="1" applyAlignment="1">
      <alignment vertical="top"/>
      <protection locked="0"/>
    </xf>
    <xf numFmtId="183" fontId="21" fillId="0" borderId="1" xfId="45" applyNumberFormat="1" applyFont="1" applyFill="1" applyBorder="1" applyAlignment="1">
      <alignment horizontal="center" vertical="center"/>
      <protection locked="0"/>
    </xf>
    <xf numFmtId="183" fontId="16" fillId="0" borderId="1" xfId="45" applyNumberFormat="1" applyFont="1" applyFill="1" applyBorder="1" applyAlignment="1">
      <alignment horizontal="right" vertical="center"/>
      <protection locked="0"/>
    </xf>
    <xf numFmtId="183" fontId="16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6" fillId="0" borderId="0" xfId="45" applyNumberFormat="1" applyFont="1" applyFill="1" applyAlignment="1">
      <alignment horizontal="right" vertical="top"/>
      <protection locked="0"/>
    </xf>
    <xf numFmtId="183" fontId="21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4" fillId="0" borderId="0" xfId="46" applyNumberFormat="1" applyFont="1" applyFill="1" applyAlignment="1">
      <alignment vertical="center"/>
    </xf>
    <xf numFmtId="183" fontId="16" fillId="0" borderId="0" xfId="46" applyNumberFormat="1" applyFont="1" applyFill="1" applyAlignment="1">
      <alignment horizontal="right" vertical="center"/>
    </xf>
    <xf numFmtId="183" fontId="34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32" fillId="20" borderId="2" xfId="0" applyNumberFormat="1" applyFont="1" applyFill="1" applyBorder="1" applyAlignment="1" applyProtection="1">
      <alignment horizontal="left" vertical="center" shrinkToFit="1"/>
    </xf>
    <xf numFmtId="0" fontId="1" fillId="0" borderId="0" xfId="46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40" fillId="0" borderId="0" xfId="0" applyNumberFormat="1" applyFont="1" applyFill="1" applyAlignment="1" applyProtection="1">
      <alignment vertical="center"/>
    </xf>
    <xf numFmtId="0" fontId="43" fillId="20" borderId="1" xfId="0" applyNumberFormat="1" applyFont="1" applyFill="1" applyBorder="1" applyAlignment="1" applyProtection="1">
      <alignment horizontal="center" vertical="center"/>
    </xf>
    <xf numFmtId="183" fontId="43" fillId="2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3" fillId="20" borderId="1" xfId="0" applyNumberFormat="1" applyFont="1" applyFill="1" applyBorder="1" applyAlignment="1" applyProtection="1">
      <alignment vertical="center"/>
    </xf>
    <xf numFmtId="183" fontId="43" fillId="20" borderId="1" xfId="0" applyNumberFormat="1" applyFont="1" applyFill="1" applyBorder="1" applyAlignment="1" applyProtection="1">
      <alignment horizontal="right" vertical="center"/>
    </xf>
    <xf numFmtId="183" fontId="0" fillId="20" borderId="1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>
      <alignment horizontal="right" vertical="center"/>
    </xf>
    <xf numFmtId="49" fontId="36" fillId="0" borderId="1" xfId="45" applyNumberFormat="1" applyFont="1" applyFill="1" applyBorder="1" applyAlignment="1">
      <alignment horizontal="center" vertical="center"/>
      <protection locked="0"/>
    </xf>
    <xf numFmtId="183" fontId="36" fillId="0" borderId="1" xfId="45" applyNumberFormat="1" applyFont="1" applyFill="1" applyBorder="1" applyAlignment="1">
      <alignment horizontal="center" vertical="center"/>
      <protection locked="0"/>
    </xf>
    <xf numFmtId="49" fontId="44" fillId="0" borderId="1" xfId="45" applyNumberFormat="1" applyFont="1" applyFill="1" applyBorder="1" applyAlignment="1">
      <alignment horizontal="left" vertical="center" indent="1"/>
      <protection locked="0"/>
    </xf>
    <xf numFmtId="183" fontId="32" fillId="20" borderId="1" xfId="0" applyNumberFormat="1" applyFont="1" applyFill="1" applyBorder="1" applyAlignment="1" applyProtection="1">
      <alignment horizontal="left" vertical="center" shrinkToFit="1"/>
    </xf>
    <xf numFmtId="49" fontId="44" fillId="0" borderId="1" xfId="45" applyNumberFormat="1" applyFont="1" applyFill="1" applyBorder="1" applyAlignment="1">
      <alignment horizontal="left" vertical="center" indent="2"/>
      <protection locked="0"/>
    </xf>
    <xf numFmtId="0" fontId="35" fillId="0" borderId="2" xfId="45" applyFont="1" applyFill="1" applyBorder="1" applyAlignment="1">
      <alignment horizontal="center" vertical="center"/>
      <protection locked="0"/>
    </xf>
    <xf numFmtId="0" fontId="0" fillId="20" borderId="0" xfId="0" applyFill="1"/>
    <xf numFmtId="0" fontId="16" fillId="20" borderId="0" xfId="45" applyFont="1" applyFill="1" applyAlignment="1">
      <alignment vertical="top"/>
      <protection locked="0"/>
    </xf>
    <xf numFmtId="183" fontId="16" fillId="20" borderId="0" xfId="45" applyNumberFormat="1" applyFont="1" applyFill="1" applyAlignment="1">
      <alignment horizontal="right" vertical="center"/>
      <protection locked="0"/>
    </xf>
    <xf numFmtId="0" fontId="33" fillId="20" borderId="1" xfId="0" applyNumberFormat="1" applyFont="1" applyFill="1" applyBorder="1" applyAlignment="1" applyProtection="1">
      <alignment horizontal="center" vertical="center"/>
    </xf>
    <xf numFmtId="183" fontId="33" fillId="20" borderId="1" xfId="0" applyNumberFormat="1" applyFont="1" applyFill="1" applyBorder="1" applyAlignment="1" applyProtection="1">
      <alignment horizontal="center" vertical="center"/>
    </xf>
    <xf numFmtId="3" fontId="32" fillId="20" borderId="1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</xf>
    <xf numFmtId="3" fontId="32" fillId="20" borderId="2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  <protection locked="0"/>
    </xf>
    <xf numFmtId="183" fontId="14" fillId="20" borderId="1" xfId="0" applyNumberFormat="1" applyFont="1" applyFill="1" applyBorder="1" applyAlignment="1" applyProtection="1">
      <alignment horizontal="right" shrinkToFit="1"/>
    </xf>
    <xf numFmtId="0" fontId="0" fillId="20" borderId="0" xfId="0" applyNumberFormat="1" applyFont="1" applyFill="1" applyAlignment="1" applyProtection="1">
      <alignment horizontal="left" shrinkToFit="1"/>
    </xf>
    <xf numFmtId="183" fontId="0" fillId="20" borderId="0" xfId="0" applyNumberFormat="1" applyFill="1"/>
    <xf numFmtId="49" fontId="41" fillId="0" borderId="0" xfId="2" applyNumberFormat="1" applyFont="1" applyAlignment="1">
      <alignment horizontal="center" vertical="center"/>
    </xf>
    <xf numFmtId="0" fontId="41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41" fillId="20" borderId="0" xfId="45" applyFont="1" applyFill="1" applyAlignment="1">
      <alignment horizontal="center" vertical="top"/>
      <protection locked="0"/>
    </xf>
    <xf numFmtId="0" fontId="16" fillId="20" borderId="0" xfId="1" applyFont="1" applyFill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41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0" fontId="17" fillId="0" borderId="2" xfId="45" applyFont="1" applyFill="1" applyBorder="1" applyAlignment="1">
      <alignment horizontal="center" vertical="center"/>
      <protection locked="0"/>
    </xf>
    <xf numFmtId="0" fontId="17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7" fillId="0" borderId="2" xfId="46" applyFont="1" applyFill="1" applyBorder="1" applyAlignment="1">
      <alignment horizontal="center" vertical="center"/>
    </xf>
    <xf numFmtId="0" fontId="17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安肃镇2006年6月份月报" xfId="71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23" sqref="E23"/>
    </sheetView>
  </sheetViews>
  <sheetFormatPr defaultColWidth="9.125" defaultRowHeight="13.5"/>
  <cols>
    <col min="1" max="1" width="20.125" customWidth="1"/>
    <col min="2" max="2" width="50.75" style="166" customWidth="1"/>
    <col min="6" max="6" width="15.5" customWidth="1"/>
    <col min="257" max="257" width="20.125" customWidth="1"/>
    <col min="258" max="258" width="50.75" customWidth="1"/>
    <col min="262" max="262" width="15.5" customWidth="1"/>
    <col min="513" max="513" width="20.125" customWidth="1"/>
    <col min="514" max="514" width="50.75" customWidth="1"/>
    <col min="518" max="518" width="15.5" customWidth="1"/>
    <col min="769" max="769" width="20.125" customWidth="1"/>
    <col min="770" max="770" width="50.75" customWidth="1"/>
    <col min="774" max="774" width="15.5" customWidth="1"/>
    <col min="1025" max="1025" width="20.125" customWidth="1"/>
    <col min="1026" max="1026" width="50.75" customWidth="1"/>
    <col min="1030" max="1030" width="15.5" customWidth="1"/>
    <col min="1281" max="1281" width="20.125" customWidth="1"/>
    <col min="1282" max="1282" width="50.75" customWidth="1"/>
    <col min="1286" max="1286" width="15.5" customWidth="1"/>
    <col min="1537" max="1537" width="20.125" customWidth="1"/>
    <col min="1538" max="1538" width="50.75" customWidth="1"/>
    <col min="1542" max="1542" width="15.5" customWidth="1"/>
    <col min="1793" max="1793" width="20.125" customWidth="1"/>
    <col min="1794" max="1794" width="50.75" customWidth="1"/>
    <col min="1798" max="1798" width="15.5" customWidth="1"/>
    <col min="2049" max="2049" width="20.125" customWidth="1"/>
    <col min="2050" max="2050" width="50.75" customWidth="1"/>
    <col min="2054" max="2054" width="15.5" customWidth="1"/>
    <col min="2305" max="2305" width="20.125" customWidth="1"/>
    <col min="2306" max="2306" width="50.75" customWidth="1"/>
    <col min="2310" max="2310" width="15.5" customWidth="1"/>
    <col min="2561" max="2561" width="20.125" customWidth="1"/>
    <col min="2562" max="2562" width="50.75" customWidth="1"/>
    <col min="2566" max="2566" width="15.5" customWidth="1"/>
    <col min="2817" max="2817" width="20.125" customWidth="1"/>
    <col min="2818" max="2818" width="50.75" customWidth="1"/>
    <col min="2822" max="2822" width="15.5" customWidth="1"/>
    <col min="3073" max="3073" width="20.125" customWidth="1"/>
    <col min="3074" max="3074" width="50.75" customWidth="1"/>
    <col min="3078" max="3078" width="15.5" customWidth="1"/>
    <col min="3329" max="3329" width="20.125" customWidth="1"/>
    <col min="3330" max="3330" width="50.75" customWidth="1"/>
    <col min="3334" max="3334" width="15.5" customWidth="1"/>
    <col min="3585" max="3585" width="20.125" customWidth="1"/>
    <col min="3586" max="3586" width="50.75" customWidth="1"/>
    <col min="3590" max="3590" width="15.5" customWidth="1"/>
    <col min="3841" max="3841" width="20.125" customWidth="1"/>
    <col min="3842" max="3842" width="50.75" customWidth="1"/>
    <col min="3846" max="3846" width="15.5" customWidth="1"/>
    <col min="4097" max="4097" width="20.125" customWidth="1"/>
    <col min="4098" max="4098" width="50.75" customWidth="1"/>
    <col min="4102" max="4102" width="15.5" customWidth="1"/>
    <col min="4353" max="4353" width="20.125" customWidth="1"/>
    <col min="4354" max="4354" width="50.75" customWidth="1"/>
    <col min="4358" max="4358" width="15.5" customWidth="1"/>
    <col min="4609" max="4609" width="20.125" customWidth="1"/>
    <col min="4610" max="4610" width="50.75" customWidth="1"/>
    <col min="4614" max="4614" width="15.5" customWidth="1"/>
    <col min="4865" max="4865" width="20.125" customWidth="1"/>
    <col min="4866" max="4866" width="50.75" customWidth="1"/>
    <col min="4870" max="4870" width="15.5" customWidth="1"/>
    <col min="5121" max="5121" width="20.125" customWidth="1"/>
    <col min="5122" max="5122" width="50.75" customWidth="1"/>
    <col min="5126" max="5126" width="15.5" customWidth="1"/>
    <col min="5377" max="5377" width="20.125" customWidth="1"/>
    <col min="5378" max="5378" width="50.75" customWidth="1"/>
    <col min="5382" max="5382" width="15.5" customWidth="1"/>
    <col min="5633" max="5633" width="20.125" customWidth="1"/>
    <col min="5634" max="5634" width="50.75" customWidth="1"/>
    <col min="5638" max="5638" width="15.5" customWidth="1"/>
    <col min="5889" max="5889" width="20.125" customWidth="1"/>
    <col min="5890" max="5890" width="50.75" customWidth="1"/>
    <col min="5894" max="5894" width="15.5" customWidth="1"/>
    <col min="6145" max="6145" width="20.125" customWidth="1"/>
    <col min="6146" max="6146" width="50.75" customWidth="1"/>
    <col min="6150" max="6150" width="15.5" customWidth="1"/>
    <col min="6401" max="6401" width="20.125" customWidth="1"/>
    <col min="6402" max="6402" width="50.75" customWidth="1"/>
    <col min="6406" max="6406" width="15.5" customWidth="1"/>
    <col min="6657" max="6657" width="20.125" customWidth="1"/>
    <col min="6658" max="6658" width="50.75" customWidth="1"/>
    <col min="6662" max="6662" width="15.5" customWidth="1"/>
    <col min="6913" max="6913" width="20.125" customWidth="1"/>
    <col min="6914" max="6914" width="50.75" customWidth="1"/>
    <col min="6918" max="6918" width="15.5" customWidth="1"/>
    <col min="7169" max="7169" width="20.125" customWidth="1"/>
    <col min="7170" max="7170" width="50.75" customWidth="1"/>
    <col min="7174" max="7174" width="15.5" customWidth="1"/>
    <col min="7425" max="7425" width="20.125" customWidth="1"/>
    <col min="7426" max="7426" width="50.75" customWidth="1"/>
    <col min="7430" max="7430" width="15.5" customWidth="1"/>
    <col min="7681" max="7681" width="20.125" customWidth="1"/>
    <col min="7682" max="7682" width="50.75" customWidth="1"/>
    <col min="7686" max="7686" width="15.5" customWidth="1"/>
    <col min="7937" max="7937" width="20.125" customWidth="1"/>
    <col min="7938" max="7938" width="50.75" customWidth="1"/>
    <col min="7942" max="7942" width="15.5" customWidth="1"/>
    <col min="8193" max="8193" width="20.125" customWidth="1"/>
    <col min="8194" max="8194" width="50.75" customWidth="1"/>
    <col min="8198" max="8198" width="15.5" customWidth="1"/>
    <col min="8449" max="8449" width="20.125" customWidth="1"/>
    <col min="8450" max="8450" width="50.75" customWidth="1"/>
    <col min="8454" max="8454" width="15.5" customWidth="1"/>
    <col min="8705" max="8705" width="20.125" customWidth="1"/>
    <col min="8706" max="8706" width="50.75" customWidth="1"/>
    <col min="8710" max="8710" width="15.5" customWidth="1"/>
    <col min="8961" max="8961" width="20.125" customWidth="1"/>
    <col min="8962" max="8962" width="50.75" customWidth="1"/>
    <col min="8966" max="8966" width="15.5" customWidth="1"/>
    <col min="9217" max="9217" width="20.125" customWidth="1"/>
    <col min="9218" max="9218" width="50.75" customWidth="1"/>
    <col min="9222" max="9222" width="15.5" customWidth="1"/>
    <col min="9473" max="9473" width="20.125" customWidth="1"/>
    <col min="9474" max="9474" width="50.75" customWidth="1"/>
    <col min="9478" max="9478" width="15.5" customWidth="1"/>
    <col min="9729" max="9729" width="20.125" customWidth="1"/>
    <col min="9730" max="9730" width="50.75" customWidth="1"/>
    <col min="9734" max="9734" width="15.5" customWidth="1"/>
    <col min="9985" max="9985" width="20.125" customWidth="1"/>
    <col min="9986" max="9986" width="50.75" customWidth="1"/>
    <col min="9990" max="9990" width="15.5" customWidth="1"/>
    <col min="10241" max="10241" width="20.125" customWidth="1"/>
    <col min="10242" max="10242" width="50.75" customWidth="1"/>
    <col min="10246" max="10246" width="15.5" customWidth="1"/>
    <col min="10497" max="10497" width="20.125" customWidth="1"/>
    <col min="10498" max="10498" width="50.75" customWidth="1"/>
    <col min="10502" max="10502" width="15.5" customWidth="1"/>
    <col min="10753" max="10753" width="20.125" customWidth="1"/>
    <col min="10754" max="10754" width="50.75" customWidth="1"/>
    <col min="10758" max="10758" width="15.5" customWidth="1"/>
    <col min="11009" max="11009" width="20.125" customWidth="1"/>
    <col min="11010" max="11010" width="50.75" customWidth="1"/>
    <col min="11014" max="11014" width="15.5" customWidth="1"/>
    <col min="11265" max="11265" width="20.125" customWidth="1"/>
    <col min="11266" max="11266" width="50.75" customWidth="1"/>
    <col min="11270" max="11270" width="15.5" customWidth="1"/>
    <col min="11521" max="11521" width="20.125" customWidth="1"/>
    <col min="11522" max="11522" width="50.75" customWidth="1"/>
    <col min="11526" max="11526" width="15.5" customWidth="1"/>
    <col min="11777" max="11777" width="20.125" customWidth="1"/>
    <col min="11778" max="11778" width="50.75" customWidth="1"/>
    <col min="11782" max="11782" width="15.5" customWidth="1"/>
    <col min="12033" max="12033" width="20.125" customWidth="1"/>
    <col min="12034" max="12034" width="50.75" customWidth="1"/>
    <col min="12038" max="12038" width="15.5" customWidth="1"/>
    <col min="12289" max="12289" width="20.125" customWidth="1"/>
    <col min="12290" max="12290" width="50.75" customWidth="1"/>
    <col min="12294" max="12294" width="15.5" customWidth="1"/>
    <col min="12545" max="12545" width="20.125" customWidth="1"/>
    <col min="12546" max="12546" width="50.75" customWidth="1"/>
    <col min="12550" max="12550" width="15.5" customWidth="1"/>
    <col min="12801" max="12801" width="20.125" customWidth="1"/>
    <col min="12802" max="12802" width="50.75" customWidth="1"/>
    <col min="12806" max="12806" width="15.5" customWidth="1"/>
    <col min="13057" max="13057" width="20.125" customWidth="1"/>
    <col min="13058" max="13058" width="50.75" customWidth="1"/>
    <col min="13062" max="13062" width="15.5" customWidth="1"/>
    <col min="13313" max="13313" width="20.125" customWidth="1"/>
    <col min="13314" max="13314" width="50.75" customWidth="1"/>
    <col min="13318" max="13318" width="15.5" customWidth="1"/>
    <col min="13569" max="13569" width="20.125" customWidth="1"/>
    <col min="13570" max="13570" width="50.75" customWidth="1"/>
    <col min="13574" max="13574" width="15.5" customWidth="1"/>
    <col min="13825" max="13825" width="20.125" customWidth="1"/>
    <col min="13826" max="13826" width="50.75" customWidth="1"/>
    <col min="13830" max="13830" width="15.5" customWidth="1"/>
    <col min="14081" max="14081" width="20.125" customWidth="1"/>
    <col min="14082" max="14082" width="50.75" customWidth="1"/>
    <col min="14086" max="14086" width="15.5" customWidth="1"/>
    <col min="14337" max="14337" width="20.125" customWidth="1"/>
    <col min="14338" max="14338" width="50.75" customWidth="1"/>
    <col min="14342" max="14342" width="15.5" customWidth="1"/>
    <col min="14593" max="14593" width="20.125" customWidth="1"/>
    <col min="14594" max="14594" width="50.75" customWidth="1"/>
    <col min="14598" max="14598" width="15.5" customWidth="1"/>
    <col min="14849" max="14849" width="20.125" customWidth="1"/>
    <col min="14850" max="14850" width="50.75" customWidth="1"/>
    <col min="14854" max="14854" width="15.5" customWidth="1"/>
    <col min="15105" max="15105" width="20.125" customWidth="1"/>
    <col min="15106" max="15106" width="50.75" customWidth="1"/>
    <col min="15110" max="15110" width="15.5" customWidth="1"/>
    <col min="15361" max="15361" width="20.125" customWidth="1"/>
    <col min="15362" max="15362" width="50.75" customWidth="1"/>
    <col min="15366" max="15366" width="15.5" customWidth="1"/>
    <col min="15617" max="15617" width="20.125" customWidth="1"/>
    <col min="15618" max="15618" width="50.75" customWidth="1"/>
    <col min="15622" max="15622" width="15.5" customWidth="1"/>
    <col min="15873" max="15873" width="20.125" customWidth="1"/>
    <col min="15874" max="15874" width="50.75" customWidth="1"/>
    <col min="15878" max="15878" width="15.5" customWidth="1"/>
    <col min="16129" max="16129" width="20.125" customWidth="1"/>
    <col min="16130" max="16130" width="50.75" customWidth="1"/>
    <col min="16134" max="16134" width="15.5" customWidth="1"/>
  </cols>
  <sheetData>
    <row r="1" spans="1:9" ht="18" customHeight="1">
      <c r="A1" s="158" t="s">
        <v>619</v>
      </c>
      <c r="B1" s="67"/>
      <c r="C1" s="159"/>
      <c r="D1" s="159"/>
    </row>
    <row r="2" spans="1:9" ht="39.950000000000003" customHeight="1">
      <c r="A2" s="185" t="s">
        <v>620</v>
      </c>
      <c r="B2" s="185"/>
    </row>
    <row r="3" spans="1:9" ht="18.75" customHeight="1">
      <c r="A3" s="9"/>
      <c r="B3" s="10" t="s">
        <v>621</v>
      </c>
    </row>
    <row r="4" spans="1:9" ht="48" customHeight="1">
      <c r="A4" s="160" t="s">
        <v>622</v>
      </c>
      <c r="B4" s="161" t="s">
        <v>108</v>
      </c>
      <c r="E4" s="162"/>
      <c r="F4" s="162"/>
      <c r="G4" s="162"/>
      <c r="H4" s="162"/>
      <c r="I4" s="162"/>
    </row>
    <row r="5" spans="1:9" ht="17.25" customHeight="1">
      <c r="A5" s="163" t="s">
        <v>623</v>
      </c>
      <c r="B5" s="164">
        <v>875.77</v>
      </c>
      <c r="E5" s="162"/>
      <c r="F5" s="162"/>
      <c r="G5" s="162"/>
      <c r="H5" s="162"/>
      <c r="I5" s="162"/>
    </row>
    <row r="6" spans="1:9" ht="17.25" customHeight="1">
      <c r="A6" s="163" t="s">
        <v>624</v>
      </c>
      <c r="B6" s="164">
        <v>355.6</v>
      </c>
      <c r="E6" s="162"/>
      <c r="F6" s="162"/>
      <c r="G6" s="162"/>
      <c r="H6" s="162"/>
      <c r="I6" s="162"/>
    </row>
    <row r="7" spans="1:9" ht="17.25" customHeight="1">
      <c r="A7" s="163" t="s">
        <v>625</v>
      </c>
      <c r="B7" s="164">
        <v>5</v>
      </c>
      <c r="E7" s="162"/>
      <c r="F7" s="162"/>
      <c r="G7" s="162"/>
      <c r="H7" s="162"/>
      <c r="I7" s="162"/>
    </row>
    <row r="8" spans="1:9" ht="17.25" customHeight="1">
      <c r="A8" s="163" t="s">
        <v>626</v>
      </c>
      <c r="B8" s="164">
        <v>42</v>
      </c>
      <c r="E8" s="162"/>
      <c r="F8" s="162"/>
      <c r="G8" s="162"/>
      <c r="H8" s="162"/>
      <c r="I8" s="162"/>
    </row>
    <row r="9" spans="1:9" ht="17.25" customHeight="1">
      <c r="A9" s="163" t="s">
        <v>627</v>
      </c>
      <c r="B9" s="164">
        <v>42.8</v>
      </c>
      <c r="E9" s="162"/>
      <c r="F9" s="162"/>
      <c r="G9" s="162"/>
      <c r="H9" s="162"/>
      <c r="I9" s="162"/>
    </row>
    <row r="10" spans="1:9" ht="17.25" customHeight="1">
      <c r="A10" s="163" t="s">
        <v>628</v>
      </c>
      <c r="B10" s="164">
        <v>3.8</v>
      </c>
      <c r="E10" s="162"/>
      <c r="F10" s="162"/>
      <c r="G10" s="162"/>
      <c r="H10" s="162"/>
      <c r="I10" s="162"/>
    </row>
    <row r="11" spans="1:9" ht="17.25" customHeight="1">
      <c r="A11" s="163" t="s">
        <v>629</v>
      </c>
      <c r="B11" s="164">
        <v>59.6</v>
      </c>
      <c r="E11" s="162"/>
      <c r="F11" s="162"/>
      <c r="G11" s="162"/>
      <c r="H11" s="162"/>
      <c r="I11" s="162"/>
    </row>
    <row r="12" spans="1:9" ht="17.25" customHeight="1">
      <c r="A12" s="163" t="s">
        <v>630</v>
      </c>
      <c r="B12" s="164">
        <v>38</v>
      </c>
      <c r="E12" s="162"/>
      <c r="F12" s="162"/>
      <c r="G12" s="162"/>
      <c r="H12" s="162"/>
      <c r="I12" s="162"/>
    </row>
    <row r="13" spans="1:9" ht="17.25" customHeight="1">
      <c r="A13" s="163" t="s">
        <v>631</v>
      </c>
      <c r="B13" s="164">
        <v>23.1</v>
      </c>
      <c r="E13" s="162"/>
      <c r="F13" s="162"/>
      <c r="G13" s="162"/>
      <c r="H13" s="162"/>
      <c r="I13" s="162"/>
    </row>
    <row r="14" spans="1:9" ht="17.25" customHeight="1">
      <c r="A14" s="163" t="s">
        <v>632</v>
      </c>
      <c r="B14" s="164">
        <v>216.5</v>
      </c>
      <c r="E14" s="162"/>
      <c r="F14" s="162"/>
      <c r="G14" s="162"/>
      <c r="H14" s="162"/>
      <c r="I14" s="162"/>
    </row>
    <row r="15" spans="1:9" ht="17.25" customHeight="1">
      <c r="A15" s="163" t="s">
        <v>633</v>
      </c>
      <c r="B15" s="164"/>
      <c r="E15" s="162"/>
      <c r="F15" s="162"/>
      <c r="G15" s="162"/>
      <c r="H15" s="162"/>
      <c r="I15" s="162"/>
    </row>
    <row r="16" spans="1:9" ht="17.25" customHeight="1">
      <c r="A16" s="163" t="s">
        <v>634</v>
      </c>
      <c r="B16" s="164">
        <v>6.7</v>
      </c>
      <c r="E16" s="162"/>
      <c r="F16" s="162"/>
      <c r="G16" s="162"/>
      <c r="H16" s="162"/>
      <c r="I16" s="162"/>
    </row>
    <row r="17" spans="1:9" ht="17.25" customHeight="1">
      <c r="A17" s="163" t="s">
        <v>635</v>
      </c>
      <c r="B17" s="164"/>
      <c r="E17" s="162"/>
      <c r="F17" s="162"/>
      <c r="G17" s="162"/>
      <c r="H17" s="162"/>
      <c r="I17" s="162"/>
    </row>
    <row r="18" spans="1:9" ht="17.25" customHeight="1">
      <c r="A18" s="163" t="s">
        <v>636</v>
      </c>
      <c r="B18" s="164">
        <v>77.599999999999994</v>
      </c>
      <c r="E18" s="162"/>
      <c r="F18" s="162"/>
      <c r="G18" s="162"/>
      <c r="H18" s="162"/>
      <c r="I18" s="162"/>
    </row>
    <row r="19" spans="1:9" ht="17.25" customHeight="1">
      <c r="A19" s="163" t="s">
        <v>637</v>
      </c>
      <c r="B19" s="164">
        <v>0</v>
      </c>
      <c r="E19" s="162"/>
      <c r="F19" s="162"/>
      <c r="G19" s="162"/>
      <c r="H19" s="162"/>
      <c r="I19" s="162"/>
    </row>
    <row r="20" spans="1:9" ht="17.25" customHeight="1">
      <c r="A20" s="163" t="s">
        <v>638</v>
      </c>
      <c r="B20" s="164"/>
      <c r="E20" s="162"/>
      <c r="F20" s="162"/>
      <c r="G20" s="162"/>
      <c r="H20" s="162"/>
      <c r="I20" s="162"/>
    </row>
    <row r="21" spans="1:9" ht="17.25" customHeight="1">
      <c r="A21" s="163" t="s">
        <v>639</v>
      </c>
      <c r="B21" s="164">
        <f>SUM(B22:B27)</f>
        <v>47.4</v>
      </c>
      <c r="E21" s="162"/>
      <c r="F21" s="162"/>
      <c r="G21" s="162"/>
      <c r="H21" s="162"/>
      <c r="I21" s="162"/>
    </row>
    <row r="22" spans="1:9" ht="17.25" customHeight="1">
      <c r="A22" s="163" t="s">
        <v>640</v>
      </c>
      <c r="B22" s="164"/>
      <c r="E22" s="162"/>
      <c r="F22" s="162"/>
      <c r="G22" s="162"/>
      <c r="H22" s="162"/>
      <c r="I22" s="162"/>
    </row>
    <row r="23" spans="1:9" ht="17.25" customHeight="1">
      <c r="A23" s="163" t="s">
        <v>641</v>
      </c>
      <c r="B23" s="164">
        <v>0</v>
      </c>
      <c r="E23" s="162"/>
      <c r="F23" s="162"/>
      <c r="G23" s="162"/>
      <c r="H23" s="162"/>
      <c r="I23" s="162"/>
    </row>
    <row r="24" spans="1:9" ht="17.25" customHeight="1">
      <c r="A24" s="163" t="s">
        <v>642</v>
      </c>
      <c r="B24" s="164">
        <v>0</v>
      </c>
      <c r="E24" s="162"/>
      <c r="F24" s="162"/>
      <c r="G24" s="162"/>
      <c r="H24" s="162"/>
      <c r="I24" s="162"/>
    </row>
    <row r="25" spans="1:9" ht="17.25" customHeight="1">
      <c r="A25" s="163" t="s">
        <v>643</v>
      </c>
      <c r="B25" s="164">
        <v>0</v>
      </c>
      <c r="E25" s="162"/>
      <c r="F25" s="162"/>
      <c r="G25" s="162"/>
      <c r="H25" s="162"/>
      <c r="I25" s="162"/>
    </row>
    <row r="26" spans="1:9" ht="17.25" customHeight="1">
      <c r="A26" s="163" t="s">
        <v>644</v>
      </c>
      <c r="B26" s="164">
        <v>0</v>
      </c>
      <c r="E26" s="162"/>
      <c r="F26" s="162"/>
      <c r="G26" s="162"/>
      <c r="H26" s="162"/>
      <c r="I26" s="162"/>
    </row>
    <row r="27" spans="1:9" ht="17.25" customHeight="1">
      <c r="A27" s="163" t="s">
        <v>645</v>
      </c>
      <c r="B27" s="164">
        <v>47.4</v>
      </c>
      <c r="E27" s="162"/>
      <c r="F27" s="162"/>
      <c r="G27" s="162"/>
      <c r="H27" s="162"/>
      <c r="I27" s="162"/>
    </row>
    <row r="28" spans="1:9">
      <c r="A28" s="163" t="s">
        <v>646</v>
      </c>
      <c r="B28" s="165">
        <v>923.1</v>
      </c>
      <c r="E28" s="162"/>
      <c r="F28" s="162"/>
      <c r="G28" s="162"/>
      <c r="H28" s="162"/>
      <c r="I28" s="162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A31" workbookViewId="0">
      <selection activeCell="AB33" sqref="AB33"/>
    </sheetView>
  </sheetViews>
  <sheetFormatPr defaultColWidth="7" defaultRowHeight="15"/>
  <cols>
    <col min="1" max="1" width="35.125" style="3" customWidth="1"/>
    <col min="2" max="2" width="29.625" style="144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256" width="7" style="19"/>
    <col min="257" max="257" width="35.125" style="19" customWidth="1"/>
    <col min="258" max="258" width="29.625" style="19" customWidth="1"/>
    <col min="259" max="280" width="0" style="19" hidden="1" customWidth="1"/>
    <col min="281" max="512" width="7" style="19"/>
    <col min="513" max="513" width="35.125" style="19" customWidth="1"/>
    <col min="514" max="514" width="29.625" style="19" customWidth="1"/>
    <col min="515" max="536" width="0" style="19" hidden="1" customWidth="1"/>
    <col min="537" max="768" width="7" style="19"/>
    <col min="769" max="769" width="35.125" style="19" customWidth="1"/>
    <col min="770" max="770" width="29.625" style="19" customWidth="1"/>
    <col min="771" max="792" width="0" style="19" hidden="1" customWidth="1"/>
    <col min="793" max="1024" width="7" style="19"/>
    <col min="1025" max="1025" width="35.125" style="19" customWidth="1"/>
    <col min="1026" max="1026" width="29.625" style="19" customWidth="1"/>
    <col min="1027" max="1048" width="0" style="19" hidden="1" customWidth="1"/>
    <col min="1049" max="1280" width="7" style="19"/>
    <col min="1281" max="1281" width="35.125" style="19" customWidth="1"/>
    <col min="1282" max="1282" width="29.625" style="19" customWidth="1"/>
    <col min="1283" max="1304" width="0" style="19" hidden="1" customWidth="1"/>
    <col min="1305" max="1536" width="7" style="19"/>
    <col min="1537" max="1537" width="35.125" style="19" customWidth="1"/>
    <col min="1538" max="1538" width="29.625" style="19" customWidth="1"/>
    <col min="1539" max="1560" width="0" style="19" hidden="1" customWidth="1"/>
    <col min="1561" max="1792" width="7" style="19"/>
    <col min="1793" max="1793" width="35.125" style="19" customWidth="1"/>
    <col min="1794" max="1794" width="29.625" style="19" customWidth="1"/>
    <col min="1795" max="1816" width="0" style="19" hidden="1" customWidth="1"/>
    <col min="1817" max="2048" width="7" style="19"/>
    <col min="2049" max="2049" width="35.125" style="19" customWidth="1"/>
    <col min="2050" max="2050" width="29.625" style="19" customWidth="1"/>
    <col min="2051" max="2072" width="0" style="19" hidden="1" customWidth="1"/>
    <col min="2073" max="2304" width="7" style="19"/>
    <col min="2305" max="2305" width="35.125" style="19" customWidth="1"/>
    <col min="2306" max="2306" width="29.625" style="19" customWidth="1"/>
    <col min="2307" max="2328" width="0" style="19" hidden="1" customWidth="1"/>
    <col min="2329" max="2560" width="7" style="19"/>
    <col min="2561" max="2561" width="35.125" style="19" customWidth="1"/>
    <col min="2562" max="2562" width="29.625" style="19" customWidth="1"/>
    <col min="2563" max="2584" width="0" style="19" hidden="1" customWidth="1"/>
    <col min="2585" max="2816" width="7" style="19"/>
    <col min="2817" max="2817" width="35.125" style="19" customWidth="1"/>
    <col min="2818" max="2818" width="29.625" style="19" customWidth="1"/>
    <col min="2819" max="2840" width="0" style="19" hidden="1" customWidth="1"/>
    <col min="2841" max="3072" width="7" style="19"/>
    <col min="3073" max="3073" width="35.125" style="19" customWidth="1"/>
    <col min="3074" max="3074" width="29.625" style="19" customWidth="1"/>
    <col min="3075" max="3096" width="0" style="19" hidden="1" customWidth="1"/>
    <col min="3097" max="3328" width="7" style="19"/>
    <col min="3329" max="3329" width="35.125" style="19" customWidth="1"/>
    <col min="3330" max="3330" width="29.625" style="19" customWidth="1"/>
    <col min="3331" max="3352" width="0" style="19" hidden="1" customWidth="1"/>
    <col min="3353" max="3584" width="7" style="19"/>
    <col min="3585" max="3585" width="35.125" style="19" customWidth="1"/>
    <col min="3586" max="3586" width="29.625" style="19" customWidth="1"/>
    <col min="3587" max="3608" width="0" style="19" hidden="1" customWidth="1"/>
    <col min="3609" max="3840" width="7" style="19"/>
    <col min="3841" max="3841" width="35.125" style="19" customWidth="1"/>
    <col min="3842" max="3842" width="29.625" style="19" customWidth="1"/>
    <col min="3843" max="3864" width="0" style="19" hidden="1" customWidth="1"/>
    <col min="3865" max="4096" width="7" style="19"/>
    <col min="4097" max="4097" width="35.125" style="19" customWidth="1"/>
    <col min="4098" max="4098" width="29.625" style="19" customWidth="1"/>
    <col min="4099" max="4120" width="0" style="19" hidden="1" customWidth="1"/>
    <col min="4121" max="4352" width="7" style="19"/>
    <col min="4353" max="4353" width="35.125" style="19" customWidth="1"/>
    <col min="4354" max="4354" width="29.625" style="19" customWidth="1"/>
    <col min="4355" max="4376" width="0" style="19" hidden="1" customWidth="1"/>
    <col min="4377" max="4608" width="7" style="19"/>
    <col min="4609" max="4609" width="35.125" style="19" customWidth="1"/>
    <col min="4610" max="4610" width="29.625" style="19" customWidth="1"/>
    <col min="4611" max="4632" width="0" style="19" hidden="1" customWidth="1"/>
    <col min="4633" max="4864" width="7" style="19"/>
    <col min="4865" max="4865" width="35.125" style="19" customWidth="1"/>
    <col min="4866" max="4866" width="29.625" style="19" customWidth="1"/>
    <col min="4867" max="4888" width="0" style="19" hidden="1" customWidth="1"/>
    <col min="4889" max="5120" width="7" style="19"/>
    <col min="5121" max="5121" width="35.125" style="19" customWidth="1"/>
    <col min="5122" max="5122" width="29.625" style="19" customWidth="1"/>
    <col min="5123" max="5144" width="0" style="19" hidden="1" customWidth="1"/>
    <col min="5145" max="5376" width="7" style="19"/>
    <col min="5377" max="5377" width="35.125" style="19" customWidth="1"/>
    <col min="5378" max="5378" width="29.625" style="19" customWidth="1"/>
    <col min="5379" max="5400" width="0" style="19" hidden="1" customWidth="1"/>
    <col min="5401" max="5632" width="7" style="19"/>
    <col min="5633" max="5633" width="35.125" style="19" customWidth="1"/>
    <col min="5634" max="5634" width="29.625" style="19" customWidth="1"/>
    <col min="5635" max="5656" width="0" style="19" hidden="1" customWidth="1"/>
    <col min="5657" max="5888" width="7" style="19"/>
    <col min="5889" max="5889" width="35.125" style="19" customWidth="1"/>
    <col min="5890" max="5890" width="29.625" style="19" customWidth="1"/>
    <col min="5891" max="5912" width="0" style="19" hidden="1" customWidth="1"/>
    <col min="5913" max="6144" width="7" style="19"/>
    <col min="6145" max="6145" width="35.125" style="19" customWidth="1"/>
    <col min="6146" max="6146" width="29.625" style="19" customWidth="1"/>
    <col min="6147" max="6168" width="0" style="19" hidden="1" customWidth="1"/>
    <col min="6169" max="6400" width="7" style="19"/>
    <col min="6401" max="6401" width="35.125" style="19" customWidth="1"/>
    <col min="6402" max="6402" width="29.625" style="19" customWidth="1"/>
    <col min="6403" max="6424" width="0" style="19" hidden="1" customWidth="1"/>
    <col min="6425" max="6656" width="7" style="19"/>
    <col min="6657" max="6657" width="35.125" style="19" customWidth="1"/>
    <col min="6658" max="6658" width="29.625" style="19" customWidth="1"/>
    <col min="6659" max="6680" width="0" style="19" hidden="1" customWidth="1"/>
    <col min="6681" max="6912" width="7" style="19"/>
    <col min="6913" max="6913" width="35.125" style="19" customWidth="1"/>
    <col min="6914" max="6914" width="29.625" style="19" customWidth="1"/>
    <col min="6915" max="6936" width="0" style="19" hidden="1" customWidth="1"/>
    <col min="6937" max="7168" width="7" style="19"/>
    <col min="7169" max="7169" width="35.125" style="19" customWidth="1"/>
    <col min="7170" max="7170" width="29.625" style="19" customWidth="1"/>
    <col min="7171" max="7192" width="0" style="19" hidden="1" customWidth="1"/>
    <col min="7193" max="7424" width="7" style="19"/>
    <col min="7425" max="7425" width="35.125" style="19" customWidth="1"/>
    <col min="7426" max="7426" width="29.625" style="19" customWidth="1"/>
    <col min="7427" max="7448" width="0" style="19" hidden="1" customWidth="1"/>
    <col min="7449" max="7680" width="7" style="19"/>
    <col min="7681" max="7681" width="35.125" style="19" customWidth="1"/>
    <col min="7682" max="7682" width="29.625" style="19" customWidth="1"/>
    <col min="7683" max="7704" width="0" style="19" hidden="1" customWidth="1"/>
    <col min="7705" max="7936" width="7" style="19"/>
    <col min="7937" max="7937" width="35.125" style="19" customWidth="1"/>
    <col min="7938" max="7938" width="29.625" style="19" customWidth="1"/>
    <col min="7939" max="7960" width="0" style="19" hidden="1" customWidth="1"/>
    <col min="7961" max="8192" width="7" style="19"/>
    <col min="8193" max="8193" width="35.125" style="19" customWidth="1"/>
    <col min="8194" max="8194" width="29.625" style="19" customWidth="1"/>
    <col min="8195" max="8216" width="0" style="19" hidden="1" customWidth="1"/>
    <col min="8217" max="8448" width="7" style="19"/>
    <col min="8449" max="8449" width="35.125" style="19" customWidth="1"/>
    <col min="8450" max="8450" width="29.625" style="19" customWidth="1"/>
    <col min="8451" max="8472" width="0" style="19" hidden="1" customWidth="1"/>
    <col min="8473" max="8704" width="7" style="19"/>
    <col min="8705" max="8705" width="35.125" style="19" customWidth="1"/>
    <col min="8706" max="8706" width="29.625" style="19" customWidth="1"/>
    <col min="8707" max="8728" width="0" style="19" hidden="1" customWidth="1"/>
    <col min="8729" max="8960" width="7" style="19"/>
    <col min="8961" max="8961" width="35.125" style="19" customWidth="1"/>
    <col min="8962" max="8962" width="29.625" style="19" customWidth="1"/>
    <col min="8963" max="8984" width="0" style="19" hidden="1" customWidth="1"/>
    <col min="8985" max="9216" width="7" style="19"/>
    <col min="9217" max="9217" width="35.125" style="19" customWidth="1"/>
    <col min="9218" max="9218" width="29.625" style="19" customWidth="1"/>
    <col min="9219" max="9240" width="0" style="19" hidden="1" customWidth="1"/>
    <col min="9241" max="9472" width="7" style="19"/>
    <col min="9473" max="9473" width="35.125" style="19" customWidth="1"/>
    <col min="9474" max="9474" width="29.625" style="19" customWidth="1"/>
    <col min="9475" max="9496" width="0" style="19" hidden="1" customWidth="1"/>
    <col min="9497" max="9728" width="7" style="19"/>
    <col min="9729" max="9729" width="35.125" style="19" customWidth="1"/>
    <col min="9730" max="9730" width="29.625" style="19" customWidth="1"/>
    <col min="9731" max="9752" width="0" style="19" hidden="1" customWidth="1"/>
    <col min="9753" max="9984" width="7" style="19"/>
    <col min="9985" max="9985" width="35.125" style="19" customWidth="1"/>
    <col min="9986" max="9986" width="29.625" style="19" customWidth="1"/>
    <col min="9987" max="10008" width="0" style="19" hidden="1" customWidth="1"/>
    <col min="10009" max="10240" width="7" style="19"/>
    <col min="10241" max="10241" width="35.125" style="19" customWidth="1"/>
    <col min="10242" max="10242" width="29.625" style="19" customWidth="1"/>
    <col min="10243" max="10264" width="0" style="19" hidden="1" customWidth="1"/>
    <col min="10265" max="10496" width="7" style="19"/>
    <col min="10497" max="10497" width="35.125" style="19" customWidth="1"/>
    <col min="10498" max="10498" width="29.625" style="19" customWidth="1"/>
    <col min="10499" max="10520" width="0" style="19" hidden="1" customWidth="1"/>
    <col min="10521" max="10752" width="7" style="19"/>
    <col min="10753" max="10753" width="35.125" style="19" customWidth="1"/>
    <col min="10754" max="10754" width="29.625" style="19" customWidth="1"/>
    <col min="10755" max="10776" width="0" style="19" hidden="1" customWidth="1"/>
    <col min="10777" max="11008" width="7" style="19"/>
    <col min="11009" max="11009" width="35.125" style="19" customWidth="1"/>
    <col min="11010" max="11010" width="29.625" style="19" customWidth="1"/>
    <col min="11011" max="11032" width="0" style="19" hidden="1" customWidth="1"/>
    <col min="11033" max="11264" width="7" style="19"/>
    <col min="11265" max="11265" width="35.125" style="19" customWidth="1"/>
    <col min="11266" max="11266" width="29.625" style="19" customWidth="1"/>
    <col min="11267" max="11288" width="0" style="19" hidden="1" customWidth="1"/>
    <col min="11289" max="11520" width="7" style="19"/>
    <col min="11521" max="11521" width="35.125" style="19" customWidth="1"/>
    <col min="11522" max="11522" width="29.625" style="19" customWidth="1"/>
    <col min="11523" max="11544" width="0" style="19" hidden="1" customWidth="1"/>
    <col min="11545" max="11776" width="7" style="19"/>
    <col min="11777" max="11777" width="35.125" style="19" customWidth="1"/>
    <col min="11778" max="11778" width="29.625" style="19" customWidth="1"/>
    <col min="11779" max="11800" width="0" style="19" hidden="1" customWidth="1"/>
    <col min="11801" max="12032" width="7" style="19"/>
    <col min="12033" max="12033" width="35.125" style="19" customWidth="1"/>
    <col min="12034" max="12034" width="29.625" style="19" customWidth="1"/>
    <col min="12035" max="12056" width="0" style="19" hidden="1" customWidth="1"/>
    <col min="12057" max="12288" width="7" style="19"/>
    <col min="12289" max="12289" width="35.125" style="19" customWidth="1"/>
    <col min="12290" max="12290" width="29.625" style="19" customWidth="1"/>
    <col min="12291" max="12312" width="0" style="19" hidden="1" customWidth="1"/>
    <col min="12313" max="12544" width="7" style="19"/>
    <col min="12545" max="12545" width="35.125" style="19" customWidth="1"/>
    <col min="12546" max="12546" width="29.625" style="19" customWidth="1"/>
    <col min="12547" max="12568" width="0" style="19" hidden="1" customWidth="1"/>
    <col min="12569" max="12800" width="7" style="19"/>
    <col min="12801" max="12801" width="35.125" style="19" customWidth="1"/>
    <col min="12802" max="12802" width="29.625" style="19" customWidth="1"/>
    <col min="12803" max="12824" width="0" style="19" hidden="1" customWidth="1"/>
    <col min="12825" max="13056" width="7" style="19"/>
    <col min="13057" max="13057" width="35.125" style="19" customWidth="1"/>
    <col min="13058" max="13058" width="29.625" style="19" customWidth="1"/>
    <col min="13059" max="13080" width="0" style="19" hidden="1" customWidth="1"/>
    <col min="13081" max="13312" width="7" style="19"/>
    <col min="13313" max="13313" width="35.125" style="19" customWidth="1"/>
    <col min="13314" max="13314" width="29.625" style="19" customWidth="1"/>
    <col min="13315" max="13336" width="0" style="19" hidden="1" customWidth="1"/>
    <col min="13337" max="13568" width="7" style="19"/>
    <col min="13569" max="13569" width="35.125" style="19" customWidth="1"/>
    <col min="13570" max="13570" width="29.625" style="19" customWidth="1"/>
    <col min="13571" max="13592" width="0" style="19" hidden="1" customWidth="1"/>
    <col min="13593" max="13824" width="7" style="19"/>
    <col min="13825" max="13825" width="35.125" style="19" customWidth="1"/>
    <col min="13826" max="13826" width="29.625" style="19" customWidth="1"/>
    <col min="13827" max="13848" width="0" style="19" hidden="1" customWidth="1"/>
    <col min="13849" max="14080" width="7" style="19"/>
    <col min="14081" max="14081" width="35.125" style="19" customWidth="1"/>
    <col min="14082" max="14082" width="29.625" style="19" customWidth="1"/>
    <col min="14083" max="14104" width="0" style="19" hidden="1" customWidth="1"/>
    <col min="14105" max="14336" width="7" style="19"/>
    <col min="14337" max="14337" width="35.125" style="19" customWidth="1"/>
    <col min="14338" max="14338" width="29.625" style="19" customWidth="1"/>
    <col min="14339" max="14360" width="0" style="19" hidden="1" customWidth="1"/>
    <col min="14361" max="14592" width="7" style="19"/>
    <col min="14593" max="14593" width="35.125" style="19" customWidth="1"/>
    <col min="14594" max="14594" width="29.625" style="19" customWidth="1"/>
    <col min="14595" max="14616" width="0" style="19" hidden="1" customWidth="1"/>
    <col min="14617" max="14848" width="7" style="19"/>
    <col min="14849" max="14849" width="35.125" style="19" customWidth="1"/>
    <col min="14850" max="14850" width="29.625" style="19" customWidth="1"/>
    <col min="14851" max="14872" width="0" style="19" hidden="1" customWidth="1"/>
    <col min="14873" max="15104" width="7" style="19"/>
    <col min="15105" max="15105" width="35.125" style="19" customWidth="1"/>
    <col min="15106" max="15106" width="29.625" style="19" customWidth="1"/>
    <col min="15107" max="15128" width="0" style="19" hidden="1" customWidth="1"/>
    <col min="15129" max="15360" width="7" style="19"/>
    <col min="15361" max="15361" width="35.125" style="19" customWidth="1"/>
    <col min="15362" max="15362" width="29.625" style="19" customWidth="1"/>
    <col min="15363" max="15384" width="0" style="19" hidden="1" customWidth="1"/>
    <col min="15385" max="15616" width="7" style="19"/>
    <col min="15617" max="15617" width="35.125" style="19" customWidth="1"/>
    <col min="15618" max="15618" width="29.625" style="19" customWidth="1"/>
    <col min="15619" max="15640" width="0" style="19" hidden="1" customWidth="1"/>
    <col min="15641" max="15872" width="7" style="19"/>
    <col min="15873" max="15873" width="35.125" style="19" customWidth="1"/>
    <col min="15874" max="15874" width="29.625" style="19" customWidth="1"/>
    <col min="15875" max="15896" width="0" style="19" hidden="1" customWidth="1"/>
    <col min="15897" max="16128" width="7" style="19"/>
    <col min="16129" max="16129" width="35.125" style="19" customWidth="1"/>
    <col min="16130" max="16130" width="29.625" style="19" customWidth="1"/>
    <col min="16131" max="16152" width="0" style="19" hidden="1" customWidth="1"/>
    <col min="16153" max="16384" width="7" style="19"/>
  </cols>
  <sheetData>
    <row r="1" spans="1:24" ht="29.25" customHeight="1">
      <c r="A1" s="158" t="s">
        <v>647</v>
      </c>
    </row>
    <row r="2" spans="1:24" ht="28.5" customHeight="1">
      <c r="A2" s="186" t="s">
        <v>648</v>
      </c>
      <c r="B2" s="187"/>
      <c r="F2" s="19"/>
      <c r="G2" s="19"/>
      <c r="H2" s="19"/>
    </row>
    <row r="3" spans="1:24" s="2" customFormat="1" ht="21.75" customHeight="1">
      <c r="A3" s="3"/>
      <c r="B3" s="142" t="s">
        <v>649</v>
      </c>
      <c r="D3" s="2">
        <v>12.11</v>
      </c>
      <c r="F3" s="2">
        <v>12.22</v>
      </c>
      <c r="I3" s="1"/>
      <c r="L3" s="2">
        <v>1.2</v>
      </c>
    </row>
    <row r="4" spans="1:24" s="2" customFormat="1" ht="23.25" customHeight="1">
      <c r="A4" s="167" t="s">
        <v>650</v>
      </c>
      <c r="B4" s="168" t="s">
        <v>651</v>
      </c>
      <c r="F4" s="27" t="s">
        <v>652</v>
      </c>
      <c r="G4" s="27" t="s">
        <v>653</v>
      </c>
      <c r="H4" s="27" t="s">
        <v>654</v>
      </c>
      <c r="I4" s="1"/>
      <c r="L4" s="27" t="s">
        <v>652</v>
      </c>
      <c r="M4" s="28" t="s">
        <v>653</v>
      </c>
      <c r="N4" s="27" t="s">
        <v>654</v>
      </c>
    </row>
    <row r="5" spans="1:24" s="3" customFormat="1" ht="23.25" customHeight="1">
      <c r="A5" s="121" t="s">
        <v>655</v>
      </c>
      <c r="B5" s="146">
        <f>SUM(B6:B28)</f>
        <v>1964.1000000000001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656</v>
      </c>
      <c r="H5" s="42">
        <v>596221.15</v>
      </c>
      <c r="I5" s="3" t="e">
        <f>F5-A5</f>
        <v>#VALUE!</v>
      </c>
      <c r="J5" s="3">
        <f>H5-B5</f>
        <v>594257.05000000005</v>
      </c>
      <c r="K5" s="3">
        <v>75943</v>
      </c>
      <c r="L5" s="42" t="s">
        <v>7</v>
      </c>
      <c r="M5" s="42" t="s">
        <v>656</v>
      </c>
      <c r="N5" s="42">
        <v>643048.94999999995</v>
      </c>
      <c r="O5" s="3" t="e">
        <f>L5-A5</f>
        <v>#VALUE!</v>
      </c>
      <c r="P5" s="3">
        <f>N5-B5</f>
        <v>641084.85</v>
      </c>
      <c r="R5" s="3">
        <v>717759</v>
      </c>
      <c r="T5" s="43" t="s">
        <v>7</v>
      </c>
      <c r="U5" s="43" t="s">
        <v>656</v>
      </c>
      <c r="V5" s="43">
        <v>659380.53</v>
      </c>
      <c r="W5" s="3">
        <f>B5-V5</f>
        <v>-657416.43000000005</v>
      </c>
      <c r="X5" s="3" t="e">
        <f>T5-A5</f>
        <v>#VALUE!</v>
      </c>
    </row>
    <row r="6" spans="1:24" s="44" customFormat="1" ht="23.25" customHeight="1">
      <c r="A6" s="169" t="s">
        <v>657</v>
      </c>
      <c r="B6" s="147">
        <v>973</v>
      </c>
      <c r="D6" s="44">
        <v>7616.62</v>
      </c>
      <c r="F6" s="45" t="s">
        <v>6</v>
      </c>
      <c r="G6" s="45" t="s">
        <v>658</v>
      </c>
      <c r="H6" s="45">
        <v>7616.62</v>
      </c>
      <c r="I6" s="44" t="e">
        <f>F6-A6</f>
        <v>#VALUE!</v>
      </c>
      <c r="J6" s="44">
        <f>H6-B6</f>
        <v>6643.62</v>
      </c>
      <c r="L6" s="45" t="s">
        <v>6</v>
      </c>
      <c r="M6" s="45" t="s">
        <v>658</v>
      </c>
      <c r="N6" s="45">
        <v>7749.58</v>
      </c>
      <c r="O6" s="44" t="e">
        <f>L6-A6</f>
        <v>#VALUE!</v>
      </c>
      <c r="P6" s="44">
        <f>N6-B6</f>
        <v>6776.58</v>
      </c>
      <c r="T6" s="46" t="s">
        <v>6</v>
      </c>
      <c r="U6" s="46" t="s">
        <v>658</v>
      </c>
      <c r="V6" s="46">
        <v>8475.4699999999993</v>
      </c>
      <c r="W6" s="44">
        <f>B6-V6</f>
        <v>-7502.4699999999993</v>
      </c>
      <c r="X6" s="44" t="e">
        <f>T6-A6</f>
        <v>#VALUE!</v>
      </c>
    </row>
    <row r="7" spans="1:24" s="48" customFormat="1" ht="23.25" customHeight="1">
      <c r="A7" s="169" t="s">
        <v>659</v>
      </c>
      <c r="B7" s="147"/>
      <c r="D7" s="48">
        <v>3922.87</v>
      </c>
      <c r="F7" s="49" t="s">
        <v>5</v>
      </c>
      <c r="G7" s="49" t="s">
        <v>660</v>
      </c>
      <c r="H7" s="49">
        <v>3922.87</v>
      </c>
      <c r="I7" s="48" t="e">
        <f>F7-A7</f>
        <v>#VALUE!</v>
      </c>
      <c r="J7" s="48">
        <f>H7-B7</f>
        <v>3922.87</v>
      </c>
      <c r="K7" s="48">
        <v>750</v>
      </c>
      <c r="L7" s="49" t="s">
        <v>5</v>
      </c>
      <c r="M7" s="49" t="s">
        <v>660</v>
      </c>
      <c r="N7" s="49">
        <v>4041.81</v>
      </c>
      <c r="O7" s="48" t="e">
        <f>L7-A7</f>
        <v>#VALUE!</v>
      </c>
      <c r="P7" s="48">
        <f>N7-B7</f>
        <v>4041.81</v>
      </c>
      <c r="T7" s="50" t="s">
        <v>5</v>
      </c>
      <c r="U7" s="50" t="s">
        <v>660</v>
      </c>
      <c r="V7" s="50">
        <v>4680.9399999999996</v>
      </c>
      <c r="W7" s="48">
        <f>B7-V7</f>
        <v>-4680.9399999999996</v>
      </c>
      <c r="X7" s="48" t="e">
        <f>T7-A7</f>
        <v>#VALUE!</v>
      </c>
    </row>
    <row r="8" spans="1:24" s="48" customFormat="1" ht="23.25" customHeight="1">
      <c r="A8" s="169" t="s">
        <v>661</v>
      </c>
      <c r="B8" s="147"/>
      <c r="F8" s="49"/>
      <c r="G8" s="49"/>
      <c r="H8" s="49"/>
      <c r="L8" s="49"/>
      <c r="M8" s="49"/>
      <c r="N8" s="49"/>
      <c r="T8" s="50"/>
      <c r="U8" s="50"/>
      <c r="V8" s="50"/>
    </row>
    <row r="9" spans="1:24" s="48" customFormat="1" ht="23.25" customHeight="1">
      <c r="A9" s="169" t="s">
        <v>662</v>
      </c>
      <c r="B9" s="147">
        <v>3.2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8" customFormat="1" ht="23.25" customHeight="1">
      <c r="A10" s="169" t="s">
        <v>663</v>
      </c>
      <c r="B10" s="147"/>
      <c r="F10" s="49"/>
      <c r="G10" s="49"/>
      <c r="H10" s="49"/>
      <c r="L10" s="49"/>
      <c r="M10" s="49"/>
      <c r="N10" s="49"/>
      <c r="T10" s="50"/>
      <c r="U10" s="50"/>
      <c r="V10" s="50"/>
    </row>
    <row r="11" spans="1:24" s="48" customFormat="1" ht="23.25" customHeight="1">
      <c r="A11" s="169" t="s">
        <v>664</v>
      </c>
      <c r="B11" s="147">
        <v>0.4</v>
      </c>
      <c r="F11" s="49"/>
      <c r="G11" s="49"/>
      <c r="H11" s="49"/>
      <c r="L11" s="49"/>
      <c r="M11" s="49"/>
      <c r="N11" s="49"/>
      <c r="T11" s="50"/>
      <c r="U11" s="50"/>
      <c r="V11" s="50"/>
    </row>
    <row r="12" spans="1:24" s="48" customFormat="1" ht="23.25" customHeight="1">
      <c r="A12" s="169" t="s">
        <v>665</v>
      </c>
      <c r="B12" s="147">
        <v>12.2</v>
      </c>
      <c r="F12" s="49"/>
      <c r="G12" s="49"/>
      <c r="H12" s="49"/>
      <c r="L12" s="49"/>
      <c r="M12" s="49"/>
      <c r="N12" s="49"/>
      <c r="T12" s="50"/>
      <c r="U12" s="50"/>
      <c r="V12" s="50"/>
    </row>
    <row r="13" spans="1:24" s="48" customFormat="1" ht="23.25" customHeight="1">
      <c r="A13" s="169" t="s">
        <v>666</v>
      </c>
      <c r="B13" s="147">
        <v>267.60000000000002</v>
      </c>
      <c r="F13" s="49"/>
      <c r="G13" s="49"/>
      <c r="H13" s="49"/>
      <c r="L13" s="49"/>
      <c r="M13" s="49"/>
      <c r="N13" s="49"/>
      <c r="T13" s="50"/>
      <c r="U13" s="50"/>
      <c r="V13" s="50"/>
    </row>
    <row r="14" spans="1:24" s="48" customFormat="1" ht="23.25" customHeight="1">
      <c r="A14" s="169" t="s">
        <v>667</v>
      </c>
      <c r="B14" s="147">
        <v>30.4</v>
      </c>
      <c r="F14" s="49"/>
      <c r="G14" s="49"/>
      <c r="H14" s="49"/>
      <c r="L14" s="49"/>
      <c r="M14" s="49"/>
      <c r="N14" s="49"/>
      <c r="T14" s="50"/>
      <c r="U14" s="50"/>
      <c r="V14" s="50"/>
    </row>
    <row r="15" spans="1:24" s="48" customFormat="1" ht="23.25" customHeight="1">
      <c r="A15" s="169" t="s">
        <v>668</v>
      </c>
      <c r="B15" s="147">
        <v>56</v>
      </c>
      <c r="F15" s="49"/>
      <c r="G15" s="49"/>
      <c r="H15" s="49"/>
      <c r="L15" s="49"/>
      <c r="M15" s="49"/>
      <c r="N15" s="49"/>
      <c r="T15" s="50"/>
      <c r="U15" s="50"/>
      <c r="V15" s="50"/>
    </row>
    <row r="16" spans="1:24" s="48" customFormat="1" ht="23.25" customHeight="1">
      <c r="A16" s="169" t="s">
        <v>669</v>
      </c>
      <c r="B16" s="147"/>
      <c r="F16" s="49"/>
      <c r="G16" s="49"/>
      <c r="H16" s="49"/>
      <c r="L16" s="49"/>
      <c r="M16" s="49"/>
      <c r="N16" s="49"/>
      <c r="T16" s="50"/>
      <c r="U16" s="50"/>
      <c r="V16" s="50"/>
    </row>
    <row r="17" spans="1:24" s="48" customFormat="1" ht="23.25" customHeight="1">
      <c r="A17" s="169" t="s">
        <v>670</v>
      </c>
      <c r="B17" s="147">
        <v>548.5</v>
      </c>
      <c r="F17" s="49"/>
      <c r="G17" s="49"/>
      <c r="H17" s="49"/>
      <c r="L17" s="49"/>
      <c r="M17" s="49"/>
      <c r="N17" s="49"/>
      <c r="T17" s="50"/>
      <c r="U17" s="50"/>
      <c r="V17" s="50"/>
    </row>
    <row r="18" spans="1:24" s="48" customFormat="1" ht="23.25" customHeight="1">
      <c r="A18" s="169" t="s">
        <v>671</v>
      </c>
      <c r="B18" s="147">
        <v>12.8</v>
      </c>
      <c r="F18" s="49"/>
      <c r="G18" s="49"/>
      <c r="H18" s="49"/>
      <c r="L18" s="49"/>
      <c r="M18" s="49"/>
      <c r="N18" s="49"/>
      <c r="T18" s="50"/>
      <c r="U18" s="50"/>
      <c r="V18" s="50"/>
    </row>
    <row r="19" spans="1:24" s="48" customFormat="1" ht="23.25" customHeight="1">
      <c r="A19" s="169" t="s">
        <v>672</v>
      </c>
      <c r="B19" s="147"/>
      <c r="F19" s="49"/>
      <c r="G19" s="49"/>
      <c r="H19" s="49"/>
      <c r="L19" s="49"/>
      <c r="M19" s="49"/>
      <c r="N19" s="49"/>
      <c r="T19" s="50"/>
      <c r="U19" s="50"/>
      <c r="V19" s="50"/>
    </row>
    <row r="20" spans="1:24" s="48" customFormat="1" ht="23.25" customHeight="1">
      <c r="A20" s="169" t="s">
        <v>673</v>
      </c>
      <c r="B20" s="147"/>
      <c r="F20" s="49"/>
      <c r="G20" s="49"/>
      <c r="H20" s="49"/>
      <c r="L20" s="49"/>
      <c r="M20" s="49"/>
      <c r="N20" s="49"/>
      <c r="T20" s="50"/>
      <c r="U20" s="50"/>
      <c r="V20" s="50"/>
    </row>
    <row r="21" spans="1:24" s="48" customFormat="1" ht="23.25" customHeight="1">
      <c r="A21" s="169" t="s">
        <v>674</v>
      </c>
      <c r="B21" s="147"/>
      <c r="F21" s="49"/>
      <c r="G21" s="49"/>
      <c r="H21" s="49"/>
      <c r="L21" s="49"/>
      <c r="M21" s="49"/>
      <c r="N21" s="49"/>
      <c r="T21" s="50"/>
      <c r="U21" s="50"/>
      <c r="V21" s="50"/>
    </row>
    <row r="22" spans="1:24" s="48" customFormat="1" ht="23.25" customHeight="1">
      <c r="A22" s="169" t="s">
        <v>675</v>
      </c>
      <c r="B22" s="147"/>
      <c r="F22" s="49"/>
      <c r="G22" s="49"/>
      <c r="H22" s="49"/>
      <c r="L22" s="49"/>
      <c r="M22" s="49"/>
      <c r="N22" s="49"/>
      <c r="T22" s="50"/>
      <c r="U22" s="50"/>
      <c r="V22" s="50"/>
    </row>
    <row r="23" spans="1:24" s="48" customFormat="1" ht="23.25" customHeight="1">
      <c r="A23" s="169" t="s">
        <v>676</v>
      </c>
      <c r="B23" s="147"/>
      <c r="F23" s="49"/>
      <c r="G23" s="49"/>
      <c r="H23" s="49"/>
      <c r="L23" s="49"/>
      <c r="M23" s="49"/>
      <c r="N23" s="49"/>
      <c r="T23" s="50"/>
      <c r="U23" s="50"/>
      <c r="V23" s="50"/>
    </row>
    <row r="24" spans="1:24" s="48" customFormat="1" ht="23.25" customHeight="1">
      <c r="A24" s="169" t="s">
        <v>677</v>
      </c>
      <c r="B24" s="147">
        <v>58.8</v>
      </c>
      <c r="F24" s="49"/>
      <c r="G24" s="49"/>
      <c r="H24" s="49"/>
      <c r="L24" s="49"/>
      <c r="M24" s="49"/>
      <c r="N24" s="49"/>
      <c r="T24" s="50"/>
      <c r="U24" s="50"/>
      <c r="V24" s="50"/>
    </row>
    <row r="25" spans="1:24" s="48" customFormat="1" ht="23.25" customHeight="1">
      <c r="A25" s="170" t="s">
        <v>678</v>
      </c>
      <c r="B25" s="147">
        <v>1.2</v>
      </c>
      <c r="F25" s="49"/>
      <c r="G25" s="49"/>
      <c r="H25" s="49"/>
      <c r="L25" s="49"/>
      <c r="M25" s="49"/>
      <c r="N25" s="49"/>
      <c r="T25" s="50"/>
      <c r="U25" s="50"/>
      <c r="V25" s="50"/>
    </row>
    <row r="26" spans="1:24" s="48" customFormat="1" ht="23.25" customHeight="1">
      <c r="A26" s="169" t="s">
        <v>679</v>
      </c>
      <c r="B26" s="147"/>
      <c r="F26" s="49"/>
      <c r="G26" s="49"/>
      <c r="H26" s="49"/>
      <c r="L26" s="49"/>
      <c r="M26" s="49"/>
      <c r="N26" s="49"/>
      <c r="T26" s="50"/>
      <c r="U26" s="50"/>
      <c r="V26" s="50"/>
    </row>
    <row r="27" spans="1:24" s="48" customFormat="1" ht="23.25" customHeight="1">
      <c r="A27" s="169" t="s">
        <v>680</v>
      </c>
      <c r="B27" s="147"/>
      <c r="F27" s="49"/>
      <c r="G27" s="49"/>
      <c r="H27" s="49"/>
      <c r="L27" s="49"/>
      <c r="M27" s="49"/>
      <c r="N27" s="49"/>
      <c r="T27" s="50"/>
      <c r="U27" s="50"/>
      <c r="V27" s="50"/>
    </row>
    <row r="28" spans="1:24" s="48" customFormat="1" ht="23.25" customHeight="1">
      <c r="A28" s="169" t="s">
        <v>681</v>
      </c>
      <c r="B28" s="147"/>
      <c r="F28" s="49"/>
      <c r="G28" s="49"/>
      <c r="H28" s="49"/>
      <c r="L28" s="49"/>
      <c r="M28" s="49"/>
      <c r="N28" s="49"/>
      <c r="T28" s="50"/>
      <c r="U28" s="50"/>
      <c r="V28" s="50"/>
    </row>
    <row r="29" spans="1:24" s="2" customFormat="1" ht="23.25" customHeight="1">
      <c r="A29" s="121" t="s">
        <v>682</v>
      </c>
      <c r="B29" s="147">
        <v>0</v>
      </c>
      <c r="C29" s="30">
        <v>105429</v>
      </c>
      <c r="D29" s="31">
        <v>595734.14</v>
      </c>
      <c r="E29" s="2">
        <f>104401+13602</f>
        <v>118003</v>
      </c>
      <c r="F29" s="32" t="s">
        <v>7</v>
      </c>
      <c r="G29" s="32" t="s">
        <v>656</v>
      </c>
      <c r="H29" s="33">
        <v>596221.15</v>
      </c>
      <c r="I29" s="1" t="e">
        <f>F29-A29</f>
        <v>#VALUE!</v>
      </c>
      <c r="J29" s="30">
        <f>H29-B29</f>
        <v>596221.15</v>
      </c>
      <c r="K29" s="30">
        <v>75943</v>
      </c>
      <c r="L29" s="32" t="s">
        <v>7</v>
      </c>
      <c r="M29" s="32" t="s">
        <v>656</v>
      </c>
      <c r="N29" s="33">
        <v>643048.94999999995</v>
      </c>
      <c r="O29" s="1" t="e">
        <f>L29-A29</f>
        <v>#VALUE!</v>
      </c>
      <c r="P29" s="30">
        <f>N29-B29</f>
        <v>643048.94999999995</v>
      </c>
      <c r="R29" s="2">
        <v>717759</v>
      </c>
      <c r="T29" s="34" t="s">
        <v>7</v>
      </c>
      <c r="U29" s="34" t="s">
        <v>656</v>
      </c>
      <c r="V29" s="35">
        <v>659380.53</v>
      </c>
      <c r="W29" s="2">
        <f>B29-V29</f>
        <v>-659380.53</v>
      </c>
      <c r="X29" s="2" t="e">
        <f>T29-A29</f>
        <v>#VALUE!</v>
      </c>
    </row>
    <row r="30" spans="1:24" s="2" customFormat="1" ht="23.25" customHeight="1">
      <c r="A30" s="169" t="s">
        <v>683</v>
      </c>
      <c r="B30" s="147"/>
      <c r="C30" s="30"/>
      <c r="D30" s="30">
        <v>7616.62</v>
      </c>
      <c r="F30" s="32" t="s">
        <v>6</v>
      </c>
      <c r="G30" s="32" t="s">
        <v>658</v>
      </c>
      <c r="H30" s="33">
        <v>7616.62</v>
      </c>
      <c r="I30" s="1" t="e">
        <f>F30-A30</f>
        <v>#VALUE!</v>
      </c>
      <c r="J30" s="30">
        <f>H30-B30</f>
        <v>7616.62</v>
      </c>
      <c r="K30" s="30"/>
      <c r="L30" s="32" t="s">
        <v>6</v>
      </c>
      <c r="M30" s="32" t="s">
        <v>658</v>
      </c>
      <c r="N30" s="33">
        <v>7749.58</v>
      </c>
      <c r="O30" s="1" t="e">
        <f>L30-A30</f>
        <v>#VALUE!</v>
      </c>
      <c r="P30" s="30">
        <f>N30-B30</f>
        <v>7749.58</v>
      </c>
      <c r="T30" s="34" t="s">
        <v>6</v>
      </c>
      <c r="U30" s="34" t="s">
        <v>658</v>
      </c>
      <c r="V30" s="35">
        <v>8475.4699999999993</v>
      </c>
      <c r="W30" s="2">
        <f>B30-V30</f>
        <v>-8475.4699999999993</v>
      </c>
      <c r="X30" s="2" t="e">
        <f>T30-A30</f>
        <v>#VALUE!</v>
      </c>
    </row>
    <row r="31" spans="1:24" s="2" customFormat="1" ht="23.25" customHeight="1">
      <c r="A31" s="169" t="s">
        <v>684</v>
      </c>
      <c r="B31" s="147"/>
      <c r="C31" s="30"/>
      <c r="D31" s="30"/>
      <c r="F31" s="32"/>
      <c r="G31" s="32"/>
      <c r="H31" s="33"/>
      <c r="I31" s="1"/>
      <c r="J31" s="30"/>
      <c r="K31" s="30"/>
      <c r="L31" s="32"/>
      <c r="M31" s="32"/>
      <c r="N31" s="33"/>
      <c r="O31" s="1"/>
      <c r="P31" s="30"/>
      <c r="T31" s="34"/>
      <c r="U31" s="34"/>
      <c r="V31" s="35"/>
    </row>
    <row r="32" spans="1:24" s="2" customFormat="1" ht="23.25" customHeight="1">
      <c r="A32" s="171" t="s">
        <v>685</v>
      </c>
      <c r="B32" s="147"/>
      <c r="C32" s="30"/>
      <c r="D32" s="30">
        <v>3922.87</v>
      </c>
      <c r="F32" s="32" t="s">
        <v>5</v>
      </c>
      <c r="G32" s="32" t="s">
        <v>660</v>
      </c>
      <c r="H32" s="33">
        <v>3922.87</v>
      </c>
      <c r="I32" s="1" t="e">
        <f>F32-A32</f>
        <v>#VALUE!</v>
      </c>
      <c r="J32" s="30">
        <f>H32-B32</f>
        <v>3922.87</v>
      </c>
      <c r="K32" s="30">
        <v>750</v>
      </c>
      <c r="L32" s="32" t="s">
        <v>5</v>
      </c>
      <c r="M32" s="32" t="s">
        <v>660</v>
      </c>
      <c r="N32" s="33">
        <v>4041.81</v>
      </c>
      <c r="O32" s="1" t="e">
        <f>L32-A32</f>
        <v>#VALUE!</v>
      </c>
      <c r="P32" s="30">
        <f>N32-B32</f>
        <v>4041.81</v>
      </c>
      <c r="T32" s="34" t="s">
        <v>5</v>
      </c>
      <c r="U32" s="34" t="s">
        <v>660</v>
      </c>
      <c r="V32" s="35">
        <v>4680.9399999999996</v>
      </c>
      <c r="W32" s="2">
        <f>B32-V32</f>
        <v>-4680.9399999999996</v>
      </c>
      <c r="X32" s="2" t="e">
        <f>T32-A32</f>
        <v>#VALUE!</v>
      </c>
    </row>
    <row r="33" spans="1:24" s="2" customFormat="1" ht="23.25" customHeight="1">
      <c r="A33" s="171" t="s">
        <v>686</v>
      </c>
      <c r="B33" s="147"/>
      <c r="C33" s="30"/>
      <c r="D33" s="30">
        <v>3922.87</v>
      </c>
      <c r="F33" s="32" t="s">
        <v>5</v>
      </c>
      <c r="G33" s="32" t="s">
        <v>660</v>
      </c>
      <c r="H33" s="33">
        <v>3922.87</v>
      </c>
      <c r="I33" s="1" t="e">
        <f>F33-A33</f>
        <v>#VALUE!</v>
      </c>
      <c r="J33" s="30">
        <f>H33-B33</f>
        <v>3922.87</v>
      </c>
      <c r="K33" s="30">
        <v>750</v>
      </c>
      <c r="L33" s="32" t="s">
        <v>5</v>
      </c>
      <c r="M33" s="32" t="s">
        <v>660</v>
      </c>
      <c r="N33" s="33">
        <v>4041.81</v>
      </c>
      <c r="O33" s="1" t="e">
        <f>L33-A33</f>
        <v>#VALUE!</v>
      </c>
      <c r="P33" s="30">
        <f>N33-B33</f>
        <v>4041.81</v>
      </c>
      <c r="T33" s="34" t="s">
        <v>5</v>
      </c>
      <c r="U33" s="34" t="s">
        <v>660</v>
      </c>
      <c r="V33" s="35">
        <v>4680.9399999999996</v>
      </c>
      <c r="W33" s="2">
        <f>B33-V33</f>
        <v>-4680.9399999999996</v>
      </c>
      <c r="X33" s="2" t="e">
        <f>T33-A33</f>
        <v>#VALUE!</v>
      </c>
    </row>
    <row r="34" spans="1:24" s="2" customFormat="1" ht="23.25" customHeight="1">
      <c r="A34" s="172" t="s">
        <v>8</v>
      </c>
      <c r="B34" s="148">
        <v>1964.1</v>
      </c>
      <c r="F34" s="27" t="str">
        <f>""</f>
        <v/>
      </c>
      <c r="G34" s="27" t="str">
        <f>""</f>
        <v/>
      </c>
      <c r="H34" s="27" t="str">
        <f>""</f>
        <v/>
      </c>
      <c r="I34" s="1"/>
      <c r="L34" s="27" t="str">
        <f>""</f>
        <v/>
      </c>
      <c r="M34" s="28" t="str">
        <f>""</f>
        <v/>
      </c>
      <c r="N34" s="27" t="str">
        <f>""</f>
        <v/>
      </c>
      <c r="V34" s="7" t="e">
        <f>V35+#REF!+#REF!+#REF!+#REF!+#REF!+#REF!+#REF!+#REF!+#REF!+#REF!+#REF!+#REF!+#REF!+#REF!+#REF!+#REF!+#REF!+#REF!+#REF!+#REF!</f>
        <v>#REF!</v>
      </c>
      <c r="W34" s="7" t="e">
        <f>W35+#REF!+#REF!+#REF!+#REF!+#REF!+#REF!+#REF!+#REF!+#REF!+#REF!+#REF!+#REF!+#REF!+#REF!+#REF!+#REF!+#REF!+#REF!+#REF!+#REF!</f>
        <v>#REF!</v>
      </c>
    </row>
    <row r="35" spans="1:24" ht="19.5" customHeight="1">
      <c r="P35" s="38"/>
      <c r="T35" s="39" t="s">
        <v>3</v>
      </c>
      <c r="U35" s="39" t="s">
        <v>23</v>
      </c>
      <c r="V35" s="40">
        <v>19998</v>
      </c>
      <c r="W35" s="19">
        <f>B35-V35</f>
        <v>-19998</v>
      </c>
      <c r="X35" s="19">
        <f>T35-A35</f>
        <v>232</v>
      </c>
    </row>
    <row r="36" spans="1:24" ht="19.5" customHeight="1">
      <c r="P36" s="38"/>
      <c r="T36" s="39" t="s">
        <v>2</v>
      </c>
      <c r="U36" s="39" t="s">
        <v>24</v>
      </c>
      <c r="V36" s="40">
        <v>19998</v>
      </c>
      <c r="W36" s="19">
        <f>B36-V36</f>
        <v>-19998</v>
      </c>
      <c r="X36" s="19">
        <f>T36-A36</f>
        <v>23203</v>
      </c>
    </row>
    <row r="37" spans="1:24" ht="19.5" customHeight="1">
      <c r="P37" s="38"/>
      <c r="T37" s="39" t="s">
        <v>1</v>
      </c>
      <c r="U37" s="39" t="s">
        <v>25</v>
      </c>
      <c r="V37" s="40">
        <v>19998</v>
      </c>
      <c r="W37" s="19">
        <f>B37-V37</f>
        <v>-19998</v>
      </c>
      <c r="X37" s="19">
        <f>T37-A37</f>
        <v>2320301</v>
      </c>
    </row>
    <row r="38" spans="1:24" ht="19.5" customHeight="1">
      <c r="P38" s="38"/>
    </row>
    <row r="39" spans="1:24" ht="19.5" customHeight="1">
      <c r="P39" s="38"/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4"/>
  <sheetViews>
    <sheetView topLeftCell="A361" workbookViewId="0">
      <selection activeCell="C315" sqref="C315"/>
    </sheetView>
  </sheetViews>
  <sheetFormatPr defaultColWidth="9.125" defaultRowHeight="13.5"/>
  <cols>
    <col min="1" max="1" width="36.25" style="183" customWidth="1"/>
    <col min="2" max="2" width="24" style="184" customWidth="1"/>
    <col min="3" max="256" width="9.125" style="173"/>
    <col min="257" max="257" width="36.25" style="173" customWidth="1"/>
    <col min="258" max="258" width="24" style="173" customWidth="1"/>
    <col min="259" max="512" width="9.125" style="173"/>
    <col min="513" max="513" width="36.25" style="173" customWidth="1"/>
    <col min="514" max="514" width="24" style="173" customWidth="1"/>
    <col min="515" max="768" width="9.125" style="173"/>
    <col min="769" max="769" width="36.25" style="173" customWidth="1"/>
    <col min="770" max="770" width="24" style="173" customWidth="1"/>
    <col min="771" max="1024" width="9.125" style="173"/>
    <col min="1025" max="1025" width="36.25" style="173" customWidth="1"/>
    <col min="1026" max="1026" width="24" style="173" customWidth="1"/>
    <col min="1027" max="1280" width="9.125" style="173"/>
    <col min="1281" max="1281" width="36.25" style="173" customWidth="1"/>
    <col min="1282" max="1282" width="24" style="173" customWidth="1"/>
    <col min="1283" max="1536" width="9.125" style="173"/>
    <col min="1537" max="1537" width="36.25" style="173" customWidth="1"/>
    <col min="1538" max="1538" width="24" style="173" customWidth="1"/>
    <col min="1539" max="1792" width="9.125" style="173"/>
    <col min="1793" max="1793" width="36.25" style="173" customWidth="1"/>
    <col min="1794" max="1794" width="24" style="173" customWidth="1"/>
    <col min="1795" max="2048" width="9.125" style="173"/>
    <col min="2049" max="2049" width="36.25" style="173" customWidth="1"/>
    <col min="2050" max="2050" width="24" style="173" customWidth="1"/>
    <col min="2051" max="2304" width="9.125" style="173"/>
    <col min="2305" max="2305" width="36.25" style="173" customWidth="1"/>
    <col min="2306" max="2306" width="24" style="173" customWidth="1"/>
    <col min="2307" max="2560" width="9.125" style="173"/>
    <col min="2561" max="2561" width="36.25" style="173" customWidth="1"/>
    <col min="2562" max="2562" width="24" style="173" customWidth="1"/>
    <col min="2563" max="2816" width="9.125" style="173"/>
    <col min="2817" max="2817" width="36.25" style="173" customWidth="1"/>
    <col min="2818" max="2818" width="24" style="173" customWidth="1"/>
    <col min="2819" max="3072" width="9.125" style="173"/>
    <col min="3073" max="3073" width="36.25" style="173" customWidth="1"/>
    <col min="3074" max="3074" width="24" style="173" customWidth="1"/>
    <col min="3075" max="3328" width="9.125" style="173"/>
    <col min="3329" max="3329" width="36.25" style="173" customWidth="1"/>
    <col min="3330" max="3330" width="24" style="173" customWidth="1"/>
    <col min="3331" max="3584" width="9.125" style="173"/>
    <col min="3585" max="3585" width="36.25" style="173" customWidth="1"/>
    <col min="3586" max="3586" width="24" style="173" customWidth="1"/>
    <col min="3587" max="3840" width="9.125" style="173"/>
    <col min="3841" max="3841" width="36.25" style="173" customWidth="1"/>
    <col min="3842" max="3842" width="24" style="173" customWidth="1"/>
    <col min="3843" max="4096" width="9.125" style="173"/>
    <col min="4097" max="4097" width="36.25" style="173" customWidth="1"/>
    <col min="4098" max="4098" width="24" style="173" customWidth="1"/>
    <col min="4099" max="4352" width="9.125" style="173"/>
    <col min="4353" max="4353" width="36.25" style="173" customWidth="1"/>
    <col min="4354" max="4354" width="24" style="173" customWidth="1"/>
    <col min="4355" max="4608" width="9.125" style="173"/>
    <col min="4609" max="4609" width="36.25" style="173" customWidth="1"/>
    <col min="4610" max="4610" width="24" style="173" customWidth="1"/>
    <col min="4611" max="4864" width="9.125" style="173"/>
    <col min="4865" max="4865" width="36.25" style="173" customWidth="1"/>
    <col min="4866" max="4866" width="24" style="173" customWidth="1"/>
    <col min="4867" max="5120" width="9.125" style="173"/>
    <col min="5121" max="5121" width="36.25" style="173" customWidth="1"/>
    <col min="5122" max="5122" width="24" style="173" customWidth="1"/>
    <col min="5123" max="5376" width="9.125" style="173"/>
    <col min="5377" max="5377" width="36.25" style="173" customWidth="1"/>
    <col min="5378" max="5378" width="24" style="173" customWidth="1"/>
    <col min="5379" max="5632" width="9.125" style="173"/>
    <col min="5633" max="5633" width="36.25" style="173" customWidth="1"/>
    <col min="5634" max="5634" width="24" style="173" customWidth="1"/>
    <col min="5635" max="5888" width="9.125" style="173"/>
    <col min="5889" max="5889" width="36.25" style="173" customWidth="1"/>
    <col min="5890" max="5890" width="24" style="173" customWidth="1"/>
    <col min="5891" max="6144" width="9.125" style="173"/>
    <col min="6145" max="6145" width="36.25" style="173" customWidth="1"/>
    <col min="6146" max="6146" width="24" style="173" customWidth="1"/>
    <col min="6147" max="6400" width="9.125" style="173"/>
    <col min="6401" max="6401" width="36.25" style="173" customWidth="1"/>
    <col min="6402" max="6402" width="24" style="173" customWidth="1"/>
    <col min="6403" max="6656" width="9.125" style="173"/>
    <col min="6657" max="6657" width="36.25" style="173" customWidth="1"/>
    <col min="6658" max="6658" width="24" style="173" customWidth="1"/>
    <col min="6659" max="6912" width="9.125" style="173"/>
    <col min="6913" max="6913" width="36.25" style="173" customWidth="1"/>
    <col min="6914" max="6914" width="24" style="173" customWidth="1"/>
    <col min="6915" max="7168" width="9.125" style="173"/>
    <col min="7169" max="7169" width="36.25" style="173" customWidth="1"/>
    <col min="7170" max="7170" width="24" style="173" customWidth="1"/>
    <col min="7171" max="7424" width="9.125" style="173"/>
    <col min="7425" max="7425" width="36.25" style="173" customWidth="1"/>
    <col min="7426" max="7426" width="24" style="173" customWidth="1"/>
    <col min="7427" max="7680" width="9.125" style="173"/>
    <col min="7681" max="7681" width="36.25" style="173" customWidth="1"/>
    <col min="7682" max="7682" width="24" style="173" customWidth="1"/>
    <col min="7683" max="7936" width="9.125" style="173"/>
    <col min="7937" max="7937" width="36.25" style="173" customWidth="1"/>
    <col min="7938" max="7938" width="24" style="173" customWidth="1"/>
    <col min="7939" max="8192" width="9.125" style="173"/>
    <col min="8193" max="8193" width="36.25" style="173" customWidth="1"/>
    <col min="8194" max="8194" width="24" style="173" customWidth="1"/>
    <col min="8195" max="8448" width="9.125" style="173"/>
    <col min="8449" max="8449" width="36.25" style="173" customWidth="1"/>
    <col min="8450" max="8450" width="24" style="173" customWidth="1"/>
    <col min="8451" max="8704" width="9.125" style="173"/>
    <col min="8705" max="8705" width="36.25" style="173" customWidth="1"/>
    <col min="8706" max="8706" width="24" style="173" customWidth="1"/>
    <col min="8707" max="8960" width="9.125" style="173"/>
    <col min="8961" max="8961" width="36.25" style="173" customWidth="1"/>
    <col min="8962" max="8962" width="24" style="173" customWidth="1"/>
    <col min="8963" max="9216" width="9.125" style="173"/>
    <col min="9217" max="9217" width="36.25" style="173" customWidth="1"/>
    <col min="9218" max="9218" width="24" style="173" customWidth="1"/>
    <col min="9219" max="9472" width="9.125" style="173"/>
    <col min="9473" max="9473" width="36.25" style="173" customWidth="1"/>
    <col min="9474" max="9474" width="24" style="173" customWidth="1"/>
    <col min="9475" max="9728" width="9.125" style="173"/>
    <col min="9729" max="9729" width="36.25" style="173" customWidth="1"/>
    <col min="9730" max="9730" width="24" style="173" customWidth="1"/>
    <col min="9731" max="9984" width="9.125" style="173"/>
    <col min="9985" max="9985" width="36.25" style="173" customWidth="1"/>
    <col min="9986" max="9986" width="24" style="173" customWidth="1"/>
    <col min="9987" max="10240" width="9.125" style="173"/>
    <col min="10241" max="10241" width="36.25" style="173" customWidth="1"/>
    <col min="10242" max="10242" width="24" style="173" customWidth="1"/>
    <col min="10243" max="10496" width="9.125" style="173"/>
    <col min="10497" max="10497" width="36.25" style="173" customWidth="1"/>
    <col min="10498" max="10498" width="24" style="173" customWidth="1"/>
    <col min="10499" max="10752" width="9.125" style="173"/>
    <col min="10753" max="10753" width="36.25" style="173" customWidth="1"/>
    <col min="10754" max="10754" width="24" style="173" customWidth="1"/>
    <col min="10755" max="11008" width="9.125" style="173"/>
    <col min="11009" max="11009" width="36.25" style="173" customWidth="1"/>
    <col min="11010" max="11010" width="24" style="173" customWidth="1"/>
    <col min="11011" max="11264" width="9.125" style="173"/>
    <col min="11265" max="11265" width="36.25" style="173" customWidth="1"/>
    <col min="11266" max="11266" width="24" style="173" customWidth="1"/>
    <col min="11267" max="11520" width="9.125" style="173"/>
    <col min="11521" max="11521" width="36.25" style="173" customWidth="1"/>
    <col min="11522" max="11522" width="24" style="173" customWidth="1"/>
    <col min="11523" max="11776" width="9.125" style="173"/>
    <col min="11777" max="11777" width="36.25" style="173" customWidth="1"/>
    <col min="11778" max="11778" width="24" style="173" customWidth="1"/>
    <col min="11779" max="12032" width="9.125" style="173"/>
    <col min="12033" max="12033" width="36.25" style="173" customWidth="1"/>
    <col min="12034" max="12034" width="24" style="173" customWidth="1"/>
    <col min="12035" max="12288" width="9.125" style="173"/>
    <col min="12289" max="12289" width="36.25" style="173" customWidth="1"/>
    <col min="12290" max="12290" width="24" style="173" customWidth="1"/>
    <col min="12291" max="12544" width="9.125" style="173"/>
    <col min="12545" max="12545" width="36.25" style="173" customWidth="1"/>
    <col min="12546" max="12546" width="24" style="173" customWidth="1"/>
    <col min="12547" max="12800" width="9.125" style="173"/>
    <col min="12801" max="12801" width="36.25" style="173" customWidth="1"/>
    <col min="12802" max="12802" width="24" style="173" customWidth="1"/>
    <col min="12803" max="13056" width="9.125" style="173"/>
    <col min="13057" max="13057" width="36.25" style="173" customWidth="1"/>
    <col min="13058" max="13058" width="24" style="173" customWidth="1"/>
    <col min="13059" max="13312" width="9.125" style="173"/>
    <col min="13313" max="13313" width="36.25" style="173" customWidth="1"/>
    <col min="13314" max="13314" width="24" style="173" customWidth="1"/>
    <col min="13315" max="13568" width="9.125" style="173"/>
    <col min="13569" max="13569" width="36.25" style="173" customWidth="1"/>
    <col min="13570" max="13570" width="24" style="173" customWidth="1"/>
    <col min="13571" max="13824" width="9.125" style="173"/>
    <col min="13825" max="13825" width="36.25" style="173" customWidth="1"/>
    <col min="13826" max="13826" width="24" style="173" customWidth="1"/>
    <col min="13827" max="14080" width="9.125" style="173"/>
    <col min="14081" max="14081" width="36.25" style="173" customWidth="1"/>
    <col min="14082" max="14082" width="24" style="173" customWidth="1"/>
    <col min="14083" max="14336" width="9.125" style="173"/>
    <col min="14337" max="14337" width="36.25" style="173" customWidth="1"/>
    <col min="14338" max="14338" width="24" style="173" customWidth="1"/>
    <col min="14339" max="14592" width="9.125" style="173"/>
    <col min="14593" max="14593" width="36.25" style="173" customWidth="1"/>
    <col min="14594" max="14594" width="24" style="173" customWidth="1"/>
    <col min="14595" max="14848" width="9.125" style="173"/>
    <col min="14849" max="14849" width="36.25" style="173" customWidth="1"/>
    <col min="14850" max="14850" width="24" style="173" customWidth="1"/>
    <col min="14851" max="15104" width="9.125" style="173"/>
    <col min="15105" max="15105" width="36.25" style="173" customWidth="1"/>
    <col min="15106" max="15106" width="24" style="173" customWidth="1"/>
    <col min="15107" max="15360" width="9.125" style="173"/>
    <col min="15361" max="15361" width="36.25" style="173" customWidth="1"/>
    <col min="15362" max="15362" width="24" style="173" customWidth="1"/>
    <col min="15363" max="15616" width="9.125" style="173"/>
    <col min="15617" max="15617" width="36.25" style="173" customWidth="1"/>
    <col min="15618" max="15618" width="24" style="173" customWidth="1"/>
    <col min="15619" max="15872" width="9.125" style="173"/>
    <col min="15873" max="15873" width="36.25" style="173" customWidth="1"/>
    <col min="15874" max="15874" width="24" style="173" customWidth="1"/>
    <col min="15875" max="16128" width="9.125" style="173"/>
    <col min="16129" max="16129" width="36.25" style="173" customWidth="1"/>
    <col min="16130" max="16130" width="24" style="173" customWidth="1"/>
    <col min="16131" max="16384" width="9.125" style="173"/>
  </cols>
  <sheetData>
    <row r="1" spans="1:2" ht="29.1" customHeight="1">
      <c r="A1" s="189" t="s">
        <v>762</v>
      </c>
      <c r="B1" s="189"/>
    </row>
    <row r="2" spans="1:2" ht="38.25" customHeight="1">
      <c r="A2" s="188" t="s">
        <v>763</v>
      </c>
      <c r="B2" s="188"/>
    </row>
    <row r="3" spans="1:2" ht="13.5" customHeight="1">
      <c r="A3" s="174"/>
      <c r="B3" s="175" t="s">
        <v>649</v>
      </c>
    </row>
    <row r="4" spans="1:2" ht="16.899999999999999" customHeight="1">
      <c r="A4" s="176" t="s">
        <v>11</v>
      </c>
      <c r="B4" s="177" t="s">
        <v>651</v>
      </c>
    </row>
    <row r="5" spans="1:2" ht="16.899999999999999" customHeight="1">
      <c r="A5" s="178" t="s">
        <v>111</v>
      </c>
      <c r="B5" s="179">
        <v>973</v>
      </c>
    </row>
    <row r="6" spans="1:2" ht="16.899999999999999" customHeight="1">
      <c r="A6" s="180" t="s">
        <v>129</v>
      </c>
      <c r="B6" s="179">
        <v>0.3</v>
      </c>
    </row>
    <row r="7" spans="1:2" ht="17.25" customHeight="1">
      <c r="A7" s="180" t="s">
        <v>130</v>
      </c>
      <c r="B7" s="181"/>
    </row>
    <row r="8" spans="1:2" ht="16.899999999999999" customHeight="1">
      <c r="A8" s="180" t="s">
        <v>764</v>
      </c>
      <c r="B8" s="181"/>
    </row>
    <row r="9" spans="1:2" ht="16.899999999999999" customHeight="1">
      <c r="A9" s="180" t="s">
        <v>131</v>
      </c>
      <c r="B9" s="181"/>
    </row>
    <row r="10" spans="1:2" ht="16.899999999999999" customHeight="1">
      <c r="A10" s="180" t="s">
        <v>465</v>
      </c>
      <c r="B10" s="181"/>
    </row>
    <row r="11" spans="1:2" ht="16.899999999999999" customHeight="1">
      <c r="A11" s="180" t="s">
        <v>687</v>
      </c>
      <c r="B11" s="181"/>
    </row>
    <row r="12" spans="1:2" ht="16.899999999999999" customHeight="1">
      <c r="A12" s="180" t="s">
        <v>132</v>
      </c>
      <c r="B12" s="181"/>
    </row>
    <row r="13" spans="1:2" ht="16.899999999999999" customHeight="1">
      <c r="A13" s="180" t="s">
        <v>688</v>
      </c>
      <c r="B13" s="179">
        <v>965.3</v>
      </c>
    </row>
    <row r="14" spans="1:2" ht="16.899999999999999" customHeight="1">
      <c r="A14" s="180" t="s">
        <v>130</v>
      </c>
      <c r="B14" s="181"/>
    </row>
    <row r="15" spans="1:2" ht="16.899999999999999" customHeight="1">
      <c r="A15" s="180" t="s">
        <v>133</v>
      </c>
      <c r="B15" s="181"/>
    </row>
    <row r="16" spans="1:2" ht="16.899999999999999" customHeight="1">
      <c r="A16" s="180" t="s">
        <v>466</v>
      </c>
      <c r="B16" s="181"/>
    </row>
    <row r="17" spans="1:2" ht="16.899999999999999" customHeight="1">
      <c r="A17" s="180" t="s">
        <v>467</v>
      </c>
      <c r="B17" s="181"/>
    </row>
    <row r="18" spans="1:2" ht="16.899999999999999" customHeight="1">
      <c r="A18" s="180" t="s">
        <v>135</v>
      </c>
      <c r="B18" s="181"/>
    </row>
    <row r="19" spans="1:2" ht="16.899999999999999" customHeight="1">
      <c r="A19" s="180" t="s">
        <v>689</v>
      </c>
      <c r="B19" s="181"/>
    </row>
    <row r="20" spans="1:2" ht="16.899999999999999" customHeight="1">
      <c r="A20" s="180" t="s">
        <v>136</v>
      </c>
      <c r="B20" s="179"/>
    </row>
    <row r="21" spans="1:2" ht="16.899999999999999" customHeight="1">
      <c r="A21" s="180" t="s">
        <v>468</v>
      </c>
      <c r="B21" s="181"/>
    </row>
    <row r="22" spans="1:2" ht="16.899999999999999" customHeight="1">
      <c r="A22" s="180" t="s">
        <v>137</v>
      </c>
      <c r="B22" s="179"/>
    </row>
    <row r="23" spans="1:2" ht="16.899999999999999" customHeight="1">
      <c r="A23" s="180" t="s">
        <v>130</v>
      </c>
      <c r="B23" s="181"/>
    </row>
    <row r="24" spans="1:2" ht="16.899999999999999" customHeight="1">
      <c r="A24" s="180" t="s">
        <v>133</v>
      </c>
      <c r="B24" s="181"/>
    </row>
    <row r="25" spans="1:2" ht="16.899999999999999" customHeight="1">
      <c r="A25" s="180" t="s">
        <v>138</v>
      </c>
      <c r="B25" s="181"/>
    </row>
    <row r="26" spans="1:2" ht="16.899999999999999" customHeight="1">
      <c r="A26" s="180" t="s">
        <v>765</v>
      </c>
      <c r="B26" s="181"/>
    </row>
    <row r="27" spans="1:2" ht="16.899999999999999" customHeight="1">
      <c r="A27" s="180" t="s">
        <v>135</v>
      </c>
      <c r="B27" s="181"/>
    </row>
    <row r="28" spans="1:2" ht="16.899999999999999" customHeight="1">
      <c r="A28" s="180" t="s">
        <v>140</v>
      </c>
      <c r="B28" s="181"/>
    </row>
    <row r="29" spans="1:2" ht="16.899999999999999" customHeight="1">
      <c r="A29" s="180" t="s">
        <v>141</v>
      </c>
      <c r="B29" s="179">
        <f>SUM(B30)</f>
        <v>0</v>
      </c>
    </row>
    <row r="30" spans="1:2" ht="16.899999999999999" customHeight="1">
      <c r="A30" s="180" t="s">
        <v>130</v>
      </c>
      <c r="B30" s="181"/>
    </row>
    <row r="31" spans="1:2" ht="16.899999999999999" customHeight="1">
      <c r="A31" s="180" t="s">
        <v>142</v>
      </c>
      <c r="B31" s="179">
        <f>SUM(B32:B34)</f>
        <v>4.4000000000000004</v>
      </c>
    </row>
    <row r="32" spans="1:2" ht="16.899999999999999" customHeight="1">
      <c r="A32" s="180" t="s">
        <v>690</v>
      </c>
      <c r="B32" s="181"/>
    </row>
    <row r="33" spans="1:2" ht="16.899999999999999" customHeight="1">
      <c r="A33" s="180" t="s">
        <v>133</v>
      </c>
      <c r="B33" s="181">
        <v>4.4000000000000004</v>
      </c>
    </row>
    <row r="34" spans="1:2" ht="16.899999999999999" customHeight="1">
      <c r="A34" s="180" t="s">
        <v>469</v>
      </c>
      <c r="B34" s="181"/>
    </row>
    <row r="35" spans="1:2" ht="16.899999999999999" customHeight="1">
      <c r="A35" s="180" t="s">
        <v>766</v>
      </c>
      <c r="B35" s="179">
        <f>B36</f>
        <v>0</v>
      </c>
    </row>
    <row r="36" spans="1:2" ht="16.899999999999999" customHeight="1">
      <c r="A36" s="180" t="s">
        <v>767</v>
      </c>
      <c r="B36" s="181"/>
    </row>
    <row r="37" spans="1:2" ht="16.899999999999999" customHeight="1">
      <c r="A37" s="180" t="s">
        <v>143</v>
      </c>
      <c r="B37" s="179">
        <f>SUM(B38)</f>
        <v>0</v>
      </c>
    </row>
    <row r="38" spans="1:2" ht="16.899999999999999" customHeight="1">
      <c r="A38" s="180" t="s">
        <v>144</v>
      </c>
      <c r="B38" s="181"/>
    </row>
    <row r="39" spans="1:2" ht="16.899999999999999" customHeight="1">
      <c r="A39" s="180" t="s">
        <v>768</v>
      </c>
      <c r="B39" s="179">
        <f>B40</f>
        <v>0</v>
      </c>
    </row>
    <row r="40" spans="1:2" ht="16.899999999999999" customHeight="1">
      <c r="A40" s="180" t="s">
        <v>769</v>
      </c>
      <c r="B40" s="181"/>
    </row>
    <row r="41" spans="1:2" ht="16.899999999999999" customHeight="1">
      <c r="A41" s="180" t="s">
        <v>145</v>
      </c>
      <c r="B41" s="179">
        <f>SUM(B42:B43)</f>
        <v>0</v>
      </c>
    </row>
    <row r="42" spans="1:2" ht="16.899999999999999" customHeight="1">
      <c r="A42" s="180" t="s">
        <v>133</v>
      </c>
      <c r="B42" s="181"/>
    </row>
    <row r="43" spans="1:2" ht="16.899999999999999" customHeight="1">
      <c r="A43" s="180" t="s">
        <v>146</v>
      </c>
      <c r="B43" s="181"/>
    </row>
    <row r="44" spans="1:2" ht="16.899999999999999" customHeight="1">
      <c r="A44" s="180" t="s">
        <v>147</v>
      </c>
      <c r="B44" s="179">
        <f>SUM(B45:B47)</f>
        <v>2</v>
      </c>
    </row>
    <row r="45" spans="1:2" ht="16.899999999999999" customHeight="1">
      <c r="A45" s="180" t="s">
        <v>130</v>
      </c>
      <c r="B45" s="181"/>
    </row>
    <row r="46" spans="1:2" ht="16.899999999999999" customHeight="1">
      <c r="A46" s="178" t="s">
        <v>133</v>
      </c>
      <c r="B46" s="181">
        <v>2</v>
      </c>
    </row>
    <row r="47" spans="1:2" ht="16.899999999999999" customHeight="1">
      <c r="A47" s="180" t="s">
        <v>770</v>
      </c>
      <c r="B47" s="181"/>
    </row>
    <row r="48" spans="1:2" ht="16.899999999999999" customHeight="1">
      <c r="A48" s="180" t="s">
        <v>691</v>
      </c>
      <c r="B48" s="179"/>
    </row>
    <row r="49" spans="1:2" ht="16.899999999999999" customHeight="1">
      <c r="A49" s="180" t="s">
        <v>130</v>
      </c>
      <c r="B49" s="181"/>
    </row>
    <row r="50" spans="1:2" ht="16.899999999999999" customHeight="1">
      <c r="A50" s="180" t="s">
        <v>133</v>
      </c>
      <c r="B50" s="181"/>
    </row>
    <row r="51" spans="1:2" ht="16.899999999999999" customHeight="1">
      <c r="A51" s="180" t="s">
        <v>148</v>
      </c>
      <c r="B51" s="181"/>
    </row>
    <row r="52" spans="1:2" ht="16.899999999999999" customHeight="1">
      <c r="A52" s="180" t="s">
        <v>149</v>
      </c>
      <c r="B52" s="179">
        <f>SUM(B53:B54)</f>
        <v>0</v>
      </c>
    </row>
    <row r="53" spans="1:2" ht="16.899999999999999" customHeight="1">
      <c r="A53" s="180" t="s">
        <v>130</v>
      </c>
      <c r="B53" s="181"/>
    </row>
    <row r="54" spans="1:2" ht="16.899999999999999" customHeight="1">
      <c r="A54" s="180" t="s">
        <v>771</v>
      </c>
      <c r="B54" s="181"/>
    </row>
    <row r="55" spans="1:2" ht="16.899999999999999" customHeight="1">
      <c r="A55" s="180" t="s">
        <v>772</v>
      </c>
      <c r="B55" s="179">
        <v>1</v>
      </c>
    </row>
    <row r="56" spans="1:2" ht="16.899999999999999" customHeight="1">
      <c r="A56" s="180" t="s">
        <v>773</v>
      </c>
      <c r="B56" s="181"/>
    </row>
    <row r="57" spans="1:2" ht="16.899999999999999" customHeight="1">
      <c r="A57" s="180" t="s">
        <v>774</v>
      </c>
      <c r="B57" s="181"/>
    </row>
    <row r="58" spans="1:2" ht="16.899999999999999" customHeight="1">
      <c r="A58" s="180" t="s">
        <v>775</v>
      </c>
      <c r="B58" s="181"/>
    </row>
    <row r="59" spans="1:2" ht="16.899999999999999" customHeight="1">
      <c r="A59" s="180" t="s">
        <v>776</v>
      </c>
      <c r="B59" s="181"/>
    </row>
    <row r="60" spans="1:2" ht="16.899999999999999" customHeight="1">
      <c r="A60" s="180" t="s">
        <v>777</v>
      </c>
      <c r="B60" s="181"/>
    </row>
    <row r="61" spans="1:2" ht="16.899999999999999" customHeight="1">
      <c r="A61" s="180" t="s">
        <v>778</v>
      </c>
      <c r="B61" s="181"/>
    </row>
    <row r="62" spans="1:2" ht="16.899999999999999" customHeight="1">
      <c r="A62" s="180" t="s">
        <v>779</v>
      </c>
      <c r="B62" s="181"/>
    </row>
    <row r="63" spans="1:2" ht="16.899999999999999" customHeight="1">
      <c r="A63" s="180" t="s">
        <v>780</v>
      </c>
      <c r="B63" s="179">
        <f>SUM(B64:B68)</f>
        <v>0</v>
      </c>
    </row>
    <row r="64" spans="1:2" ht="16.899999999999999" customHeight="1">
      <c r="A64" s="180" t="s">
        <v>781</v>
      </c>
      <c r="B64" s="181"/>
    </row>
    <row r="65" spans="1:2" ht="16.899999999999999" customHeight="1">
      <c r="A65" s="180" t="s">
        <v>782</v>
      </c>
      <c r="B65" s="181"/>
    </row>
    <row r="66" spans="1:2" ht="16.899999999999999" customHeight="1">
      <c r="A66" s="180" t="s">
        <v>783</v>
      </c>
      <c r="B66" s="181"/>
    </row>
    <row r="67" spans="1:2" ht="16.899999999999999" customHeight="1">
      <c r="A67" s="180" t="s">
        <v>784</v>
      </c>
      <c r="B67" s="181"/>
    </row>
    <row r="68" spans="1:2" ht="16.899999999999999" customHeight="1">
      <c r="A68" s="180" t="s">
        <v>785</v>
      </c>
      <c r="B68" s="181"/>
    </row>
    <row r="69" spans="1:2" ht="16.899999999999999" customHeight="1">
      <c r="A69" s="180" t="s">
        <v>692</v>
      </c>
      <c r="B69" s="179">
        <f>SUM(B70:B85)</f>
        <v>0</v>
      </c>
    </row>
    <row r="70" spans="1:2" ht="16.899999999999999" customHeight="1">
      <c r="A70" s="180" t="s">
        <v>130</v>
      </c>
      <c r="B70" s="181"/>
    </row>
    <row r="71" spans="1:2" ht="16.899999999999999" customHeight="1">
      <c r="A71" s="180" t="s">
        <v>133</v>
      </c>
      <c r="B71" s="181"/>
    </row>
    <row r="72" spans="1:2" ht="16.899999999999999" customHeight="1">
      <c r="A72" s="180" t="s">
        <v>134</v>
      </c>
      <c r="B72" s="181"/>
    </row>
    <row r="73" spans="1:2" ht="16.899999999999999" customHeight="1">
      <c r="A73" s="180" t="s">
        <v>693</v>
      </c>
      <c r="B73" s="181"/>
    </row>
    <row r="74" spans="1:2" ht="16.899999999999999" customHeight="1">
      <c r="A74" s="180" t="s">
        <v>694</v>
      </c>
      <c r="B74" s="181"/>
    </row>
    <row r="75" spans="1:2" ht="16.899999999999999" customHeight="1">
      <c r="A75" s="180" t="s">
        <v>470</v>
      </c>
      <c r="B75" s="181"/>
    </row>
    <row r="76" spans="1:2" ht="16.899999999999999" customHeight="1">
      <c r="A76" s="180" t="s">
        <v>695</v>
      </c>
      <c r="B76" s="181"/>
    </row>
    <row r="77" spans="1:2" ht="16.899999999999999" customHeight="1">
      <c r="A77" s="180" t="s">
        <v>139</v>
      </c>
      <c r="B77" s="181"/>
    </row>
    <row r="78" spans="1:2" ht="16.899999999999999" customHeight="1">
      <c r="A78" s="180" t="s">
        <v>696</v>
      </c>
      <c r="B78" s="181"/>
    </row>
    <row r="79" spans="1:2" ht="16.899999999999999" customHeight="1">
      <c r="A79" s="180" t="s">
        <v>471</v>
      </c>
      <c r="B79" s="181"/>
    </row>
    <row r="80" spans="1:2" ht="16.899999999999999" customHeight="1">
      <c r="A80" s="180" t="s">
        <v>472</v>
      </c>
      <c r="B80" s="181"/>
    </row>
    <row r="81" spans="1:2" ht="16.899999999999999" customHeight="1">
      <c r="A81" s="180" t="s">
        <v>200</v>
      </c>
      <c r="B81" s="181"/>
    </row>
    <row r="82" spans="1:2" ht="16.899999999999999" customHeight="1">
      <c r="A82" s="180" t="s">
        <v>484</v>
      </c>
      <c r="B82" s="181"/>
    </row>
    <row r="83" spans="1:2" ht="16.899999999999999" customHeight="1">
      <c r="A83" s="180" t="s">
        <v>483</v>
      </c>
      <c r="B83" s="181"/>
    </row>
    <row r="84" spans="1:2" ht="16.899999999999999" customHeight="1">
      <c r="A84" s="180" t="s">
        <v>135</v>
      </c>
      <c r="B84" s="181"/>
    </row>
    <row r="85" spans="1:2" ht="16.899999999999999" customHeight="1">
      <c r="A85" s="180" t="s">
        <v>697</v>
      </c>
      <c r="B85" s="181"/>
    </row>
    <row r="86" spans="1:2" ht="16.899999999999999" customHeight="1">
      <c r="A86" s="180" t="s">
        <v>112</v>
      </c>
      <c r="B86" s="179">
        <f>SUM(B87,B89)</f>
        <v>0</v>
      </c>
    </row>
    <row r="87" spans="1:2" ht="16.899999999999999" customHeight="1">
      <c r="A87" s="180" t="s">
        <v>698</v>
      </c>
      <c r="B87" s="179">
        <f>SUM(B88)</f>
        <v>0</v>
      </c>
    </row>
    <row r="88" spans="1:2" ht="16.899999999999999" customHeight="1">
      <c r="A88" s="180" t="s">
        <v>699</v>
      </c>
      <c r="B88" s="181"/>
    </row>
    <row r="89" spans="1:2" ht="16.899999999999999" customHeight="1">
      <c r="A89" s="180" t="s">
        <v>150</v>
      </c>
      <c r="B89" s="179">
        <f>SUM(B90:B91)</f>
        <v>0</v>
      </c>
    </row>
    <row r="90" spans="1:2" ht="16.899999999999999" customHeight="1">
      <c r="A90" s="180" t="s">
        <v>151</v>
      </c>
      <c r="B90" s="181"/>
    </row>
    <row r="91" spans="1:2" ht="16.899999999999999" customHeight="1">
      <c r="A91" s="180" t="s">
        <v>152</v>
      </c>
      <c r="B91" s="181"/>
    </row>
    <row r="92" spans="1:2" ht="16.899999999999999" customHeight="1">
      <c r="A92" s="180" t="s">
        <v>113</v>
      </c>
      <c r="B92" s="179">
        <v>3.2</v>
      </c>
    </row>
    <row r="93" spans="1:2" ht="16.899999999999999" customHeight="1">
      <c r="A93" s="180" t="s">
        <v>153</v>
      </c>
      <c r="B93" s="179">
        <f>SUM(B94:B95)</f>
        <v>0</v>
      </c>
    </row>
    <row r="94" spans="1:2" ht="16.899999999999999" customHeight="1">
      <c r="A94" s="180" t="s">
        <v>154</v>
      </c>
      <c r="B94" s="181"/>
    </row>
    <row r="95" spans="1:2" ht="16.899999999999999" customHeight="1">
      <c r="A95" s="180" t="s">
        <v>786</v>
      </c>
      <c r="B95" s="181"/>
    </row>
    <row r="96" spans="1:2" ht="16.899999999999999" customHeight="1">
      <c r="A96" s="180" t="s">
        <v>155</v>
      </c>
      <c r="B96" s="179">
        <f>SUM(B97)</f>
        <v>0</v>
      </c>
    </row>
    <row r="97" spans="1:2" ht="16.899999999999999" customHeight="1">
      <c r="A97" s="180" t="s">
        <v>700</v>
      </c>
      <c r="B97" s="181"/>
    </row>
    <row r="98" spans="1:2" ht="16.899999999999999" customHeight="1">
      <c r="A98" s="180" t="s">
        <v>156</v>
      </c>
      <c r="B98" s="179">
        <v>3.2</v>
      </c>
    </row>
    <row r="99" spans="1:2" ht="16.899999999999999" customHeight="1">
      <c r="A99" s="180" t="s">
        <v>133</v>
      </c>
      <c r="B99" s="181"/>
    </row>
    <row r="100" spans="1:2" ht="16.899999999999999" customHeight="1">
      <c r="A100" s="178" t="s">
        <v>157</v>
      </c>
      <c r="B100" s="181">
        <v>3.2</v>
      </c>
    </row>
    <row r="101" spans="1:2" ht="16.899999999999999" customHeight="1">
      <c r="A101" s="178" t="s">
        <v>114</v>
      </c>
      <c r="B101" s="179">
        <f>SUM(B102,B106,B110)</f>
        <v>0</v>
      </c>
    </row>
    <row r="102" spans="1:2" ht="16.899999999999999" customHeight="1">
      <c r="A102" s="178" t="s">
        <v>158</v>
      </c>
      <c r="B102" s="179">
        <f>SUM(B103:B105)</f>
        <v>0</v>
      </c>
    </row>
    <row r="103" spans="1:2" ht="16.899999999999999" customHeight="1">
      <c r="A103" s="178" t="s">
        <v>159</v>
      </c>
      <c r="B103" s="181"/>
    </row>
    <row r="104" spans="1:2" ht="16.899999999999999" customHeight="1">
      <c r="A104" s="178" t="s">
        <v>160</v>
      </c>
      <c r="B104" s="181"/>
    </row>
    <row r="105" spans="1:2" ht="16.899999999999999" customHeight="1">
      <c r="A105" s="178" t="s">
        <v>161</v>
      </c>
      <c r="B105" s="181"/>
    </row>
    <row r="106" spans="1:2" ht="16.899999999999999" customHeight="1">
      <c r="A106" s="178" t="s">
        <v>701</v>
      </c>
      <c r="B106" s="182">
        <f>SUM(B107:B109)</f>
        <v>0</v>
      </c>
    </row>
    <row r="107" spans="1:2" ht="16.899999999999999" customHeight="1">
      <c r="A107" s="178" t="s">
        <v>702</v>
      </c>
      <c r="B107" s="181"/>
    </row>
    <row r="108" spans="1:2" ht="16.899999999999999" customHeight="1">
      <c r="A108" s="178" t="s">
        <v>703</v>
      </c>
      <c r="B108" s="181"/>
    </row>
    <row r="109" spans="1:2" ht="16.899999999999999" customHeight="1">
      <c r="A109" s="178" t="s">
        <v>704</v>
      </c>
      <c r="B109" s="181"/>
    </row>
    <row r="110" spans="1:2" ht="16.899999999999999" customHeight="1">
      <c r="A110" s="178" t="s">
        <v>705</v>
      </c>
      <c r="B110" s="182">
        <f>SUM(B111)</f>
        <v>0</v>
      </c>
    </row>
    <row r="111" spans="1:2" ht="16.899999999999999" customHeight="1">
      <c r="A111" s="178" t="s">
        <v>706</v>
      </c>
      <c r="B111" s="181"/>
    </row>
    <row r="112" spans="1:2" ht="16.899999999999999" customHeight="1">
      <c r="A112" s="178" t="s">
        <v>115</v>
      </c>
      <c r="B112" s="179">
        <v>0.4</v>
      </c>
    </row>
    <row r="113" spans="1:2" ht="16.899999999999999" customHeight="1">
      <c r="A113" s="178" t="s">
        <v>787</v>
      </c>
      <c r="B113" s="179">
        <v>0.4</v>
      </c>
    </row>
    <row r="114" spans="1:2" ht="16.899999999999999" customHeight="1">
      <c r="A114" s="178" t="s">
        <v>788</v>
      </c>
      <c r="B114" s="181">
        <v>0.4</v>
      </c>
    </row>
    <row r="115" spans="1:2" ht="16.899999999999999" customHeight="1">
      <c r="A115" s="178" t="s">
        <v>162</v>
      </c>
      <c r="B115" s="179">
        <f>SUM(B116)</f>
        <v>0</v>
      </c>
    </row>
    <row r="116" spans="1:2" ht="16.899999999999999" customHeight="1">
      <c r="A116" s="178" t="s">
        <v>163</v>
      </c>
      <c r="B116" s="181"/>
    </row>
    <row r="117" spans="1:2" ht="16.899999999999999" customHeight="1">
      <c r="A117" s="178" t="s">
        <v>707</v>
      </c>
      <c r="B117" s="179">
        <f>B118</f>
        <v>0</v>
      </c>
    </row>
    <row r="118" spans="1:2" ht="16.899999999999999" customHeight="1">
      <c r="A118" s="178" t="s">
        <v>708</v>
      </c>
      <c r="B118" s="181"/>
    </row>
    <row r="119" spans="1:2" ht="16.899999999999999" customHeight="1">
      <c r="A119" s="178" t="s">
        <v>709</v>
      </c>
      <c r="B119" s="179">
        <f>B120</f>
        <v>0</v>
      </c>
    </row>
    <row r="120" spans="1:2" ht="16.899999999999999" customHeight="1">
      <c r="A120" s="178" t="s">
        <v>710</v>
      </c>
      <c r="B120" s="181"/>
    </row>
    <row r="121" spans="1:2" ht="16.899999999999999" customHeight="1">
      <c r="A121" s="178" t="s">
        <v>116</v>
      </c>
      <c r="B121" s="179">
        <v>12.2</v>
      </c>
    </row>
    <row r="122" spans="1:2" ht="16.899999999999999" customHeight="1">
      <c r="A122" s="178" t="s">
        <v>164</v>
      </c>
      <c r="B122" s="179">
        <f>SUM(B123:B126)</f>
        <v>0</v>
      </c>
    </row>
    <row r="123" spans="1:2" ht="16.899999999999999" customHeight="1">
      <c r="A123" s="178" t="s">
        <v>133</v>
      </c>
      <c r="B123" s="181"/>
    </row>
    <row r="124" spans="1:2" ht="16.899999999999999" customHeight="1">
      <c r="A124" s="178" t="s">
        <v>165</v>
      </c>
      <c r="B124" s="181"/>
    </row>
    <row r="125" spans="1:2" ht="16.899999999999999" customHeight="1">
      <c r="A125" s="178" t="s">
        <v>711</v>
      </c>
      <c r="B125" s="181"/>
    </row>
    <row r="126" spans="1:2" ht="16.899999999999999" customHeight="1">
      <c r="A126" s="178" t="s">
        <v>712</v>
      </c>
      <c r="B126" s="181"/>
    </row>
    <row r="127" spans="1:2" ht="16.899999999999999" customHeight="1">
      <c r="A127" s="178" t="s">
        <v>166</v>
      </c>
      <c r="B127" s="179">
        <f>B128</f>
        <v>0</v>
      </c>
    </row>
    <row r="128" spans="1:2" ht="16.899999999999999" customHeight="1">
      <c r="A128" s="178" t="s">
        <v>167</v>
      </c>
      <c r="B128" s="181"/>
    </row>
    <row r="129" spans="1:2" ht="16.899999999999999" customHeight="1">
      <c r="A129" s="178" t="s">
        <v>713</v>
      </c>
      <c r="B129" s="179">
        <f>B130</f>
        <v>0</v>
      </c>
    </row>
    <row r="130" spans="1:2" ht="16.899999999999999" customHeight="1">
      <c r="A130" s="178" t="s">
        <v>714</v>
      </c>
      <c r="B130" s="181"/>
    </row>
    <row r="131" spans="1:2" ht="16.899999999999999" customHeight="1">
      <c r="A131" s="178" t="s">
        <v>474</v>
      </c>
      <c r="B131" s="179">
        <f>SUM(B132)</f>
        <v>0</v>
      </c>
    </row>
    <row r="132" spans="1:2" ht="16.899999999999999" customHeight="1">
      <c r="A132" s="178" t="s">
        <v>475</v>
      </c>
      <c r="B132" s="181"/>
    </row>
    <row r="133" spans="1:2" ht="16.899999999999999" customHeight="1">
      <c r="A133" s="178" t="s">
        <v>715</v>
      </c>
      <c r="B133" s="179">
        <f>SUM(B134:B139)</f>
        <v>0</v>
      </c>
    </row>
    <row r="134" spans="1:2" ht="16.899999999999999" customHeight="1">
      <c r="A134" s="178" t="s">
        <v>130</v>
      </c>
      <c r="B134" s="181"/>
    </row>
    <row r="135" spans="1:2" ht="16.899999999999999" customHeight="1">
      <c r="A135" s="178" t="s">
        <v>133</v>
      </c>
      <c r="B135" s="181"/>
    </row>
    <row r="136" spans="1:2" ht="16.899999999999999" customHeight="1">
      <c r="A136" s="178" t="s">
        <v>134</v>
      </c>
      <c r="B136" s="181"/>
    </row>
    <row r="137" spans="1:2" ht="16.899999999999999" customHeight="1">
      <c r="A137" s="178" t="s">
        <v>168</v>
      </c>
      <c r="B137" s="181"/>
    </row>
    <row r="138" spans="1:2" ht="16.899999999999999" customHeight="1">
      <c r="A138" s="178" t="s">
        <v>169</v>
      </c>
      <c r="B138" s="181"/>
    </row>
    <row r="139" spans="1:2" ht="16.899999999999999" customHeight="1">
      <c r="A139" s="178" t="s">
        <v>716</v>
      </c>
      <c r="B139" s="181"/>
    </row>
    <row r="140" spans="1:2" ht="16.899999999999999" customHeight="1">
      <c r="A140" s="178" t="s">
        <v>717</v>
      </c>
      <c r="B140" s="182"/>
    </row>
    <row r="141" spans="1:2" ht="16.899999999999999" customHeight="1">
      <c r="A141" s="178" t="s">
        <v>718</v>
      </c>
      <c r="B141" s="181"/>
    </row>
    <row r="142" spans="1:2" ht="16.899999999999999" customHeight="1">
      <c r="A142" s="178" t="s">
        <v>719</v>
      </c>
      <c r="B142" s="181"/>
    </row>
    <row r="143" spans="1:2" ht="16.899999999999999" customHeight="1">
      <c r="A143" s="178" t="s">
        <v>117</v>
      </c>
      <c r="B143" s="179">
        <v>267.60000000000002</v>
      </c>
    </row>
    <row r="144" spans="1:2" ht="16.899999999999999" customHeight="1">
      <c r="A144" s="178" t="s">
        <v>170</v>
      </c>
      <c r="B144" s="179">
        <f>SUM(B145:B146)</f>
        <v>0</v>
      </c>
    </row>
    <row r="145" spans="1:2" ht="16.899999999999999" customHeight="1">
      <c r="A145" s="178" t="s">
        <v>171</v>
      </c>
      <c r="B145" s="181"/>
    </row>
    <row r="146" spans="1:2" ht="16.899999999999999" customHeight="1">
      <c r="A146" s="178" t="s">
        <v>172</v>
      </c>
      <c r="B146" s="181"/>
    </row>
    <row r="147" spans="1:2" ht="16.899999999999999" customHeight="1">
      <c r="A147" s="178" t="s">
        <v>173</v>
      </c>
      <c r="B147" s="179">
        <v>236.9</v>
      </c>
    </row>
    <row r="148" spans="1:2" ht="16.899999999999999" customHeight="1">
      <c r="A148" s="178" t="s">
        <v>174</v>
      </c>
      <c r="B148" s="181"/>
    </row>
    <row r="149" spans="1:2" ht="16.899999999999999" customHeight="1">
      <c r="A149" s="178" t="s">
        <v>175</v>
      </c>
      <c r="B149" s="181"/>
    </row>
    <row r="150" spans="1:2" ht="16.899999999999999" customHeight="1">
      <c r="A150" s="178" t="s">
        <v>476</v>
      </c>
      <c r="B150" s="181"/>
    </row>
    <row r="151" spans="1:2" ht="16.899999999999999" customHeight="1">
      <c r="A151" s="178" t="s">
        <v>477</v>
      </c>
      <c r="B151" s="181"/>
    </row>
    <row r="152" spans="1:2" ht="16.899999999999999" customHeight="1">
      <c r="A152" s="178" t="s">
        <v>478</v>
      </c>
      <c r="B152" s="181"/>
    </row>
    <row r="153" spans="1:2" ht="16.899999999999999" customHeight="1">
      <c r="A153" s="178" t="s">
        <v>176</v>
      </c>
      <c r="B153" s="179">
        <f>SUM(B154)</f>
        <v>0</v>
      </c>
    </row>
    <row r="154" spans="1:2" ht="16.899999999999999" customHeight="1">
      <c r="A154" s="178" t="s">
        <v>177</v>
      </c>
      <c r="B154" s="181"/>
    </row>
    <row r="155" spans="1:2" ht="16.899999999999999" customHeight="1">
      <c r="A155" s="178" t="s">
        <v>178</v>
      </c>
      <c r="B155" s="179">
        <f>SUM(B156:B160)</f>
        <v>0</v>
      </c>
    </row>
    <row r="156" spans="1:2" ht="16.899999999999999" customHeight="1">
      <c r="A156" s="178" t="s">
        <v>179</v>
      </c>
      <c r="B156" s="181"/>
    </row>
    <row r="157" spans="1:2" ht="16.899999999999999" customHeight="1">
      <c r="A157" s="178" t="s">
        <v>180</v>
      </c>
      <c r="B157" s="181"/>
    </row>
    <row r="158" spans="1:2" ht="16.899999999999999" customHeight="1">
      <c r="A158" s="178" t="s">
        <v>181</v>
      </c>
      <c r="B158" s="181"/>
    </row>
    <row r="159" spans="1:2" ht="16.899999999999999" customHeight="1">
      <c r="A159" s="178" t="s">
        <v>720</v>
      </c>
      <c r="B159" s="181"/>
    </row>
    <row r="160" spans="1:2" ht="16.899999999999999" customHeight="1">
      <c r="A160" s="178" t="s">
        <v>182</v>
      </c>
      <c r="B160" s="181"/>
    </row>
    <row r="161" spans="1:2" ht="16.899999999999999" customHeight="1">
      <c r="A161" s="178" t="s">
        <v>789</v>
      </c>
      <c r="B161" s="179">
        <v>30.7</v>
      </c>
    </row>
    <row r="162" spans="1:2" ht="16.899999999999999" customHeight="1">
      <c r="A162" s="178" t="s">
        <v>790</v>
      </c>
      <c r="B162" s="181">
        <v>3.1</v>
      </c>
    </row>
    <row r="163" spans="1:2" ht="16.899999999999999" customHeight="1">
      <c r="A163" s="178" t="s">
        <v>183</v>
      </c>
      <c r="B163" s="179">
        <f>SUM(B164)</f>
        <v>0</v>
      </c>
    </row>
    <row r="164" spans="1:2" ht="16.899999999999999" customHeight="1">
      <c r="A164" s="178" t="s">
        <v>184</v>
      </c>
      <c r="B164" s="181"/>
    </row>
    <row r="165" spans="1:2" ht="16.899999999999999" customHeight="1">
      <c r="A165" s="178" t="s">
        <v>185</v>
      </c>
      <c r="B165" s="179">
        <f>SUM(B166)</f>
        <v>0</v>
      </c>
    </row>
    <row r="166" spans="1:2" ht="16.899999999999999" customHeight="1">
      <c r="A166" s="178" t="s">
        <v>479</v>
      </c>
      <c r="B166" s="181"/>
    </row>
    <row r="167" spans="1:2" ht="16.899999999999999" customHeight="1">
      <c r="A167" s="178" t="s">
        <v>187</v>
      </c>
      <c r="B167" s="179">
        <f>SUM(B168)</f>
        <v>0</v>
      </c>
    </row>
    <row r="168" spans="1:2" ht="16.899999999999999" customHeight="1">
      <c r="A168" s="178" t="s">
        <v>188</v>
      </c>
      <c r="B168" s="181"/>
    </row>
    <row r="169" spans="1:2" ht="16.899999999999999" customHeight="1">
      <c r="A169" s="178" t="s">
        <v>189</v>
      </c>
      <c r="B169" s="179">
        <f>SUM(B170:B170)</f>
        <v>0</v>
      </c>
    </row>
    <row r="170" spans="1:2" ht="16.899999999999999" customHeight="1">
      <c r="A170" s="178" t="s">
        <v>190</v>
      </c>
      <c r="B170" s="181"/>
    </row>
    <row r="171" spans="1:2" ht="16.899999999999999" customHeight="1">
      <c r="A171" s="178" t="s">
        <v>791</v>
      </c>
      <c r="B171" s="179">
        <f>SUM(B172:B178)</f>
        <v>0</v>
      </c>
    </row>
    <row r="172" spans="1:2" ht="16.899999999999999" customHeight="1">
      <c r="A172" s="178" t="s">
        <v>792</v>
      </c>
      <c r="B172" s="181"/>
    </row>
    <row r="173" spans="1:2" ht="16.899999999999999" customHeight="1">
      <c r="A173" s="178" t="s">
        <v>774</v>
      </c>
      <c r="B173" s="181"/>
    </row>
    <row r="174" spans="1:2" ht="16.899999999999999" customHeight="1">
      <c r="A174" s="178" t="s">
        <v>793</v>
      </c>
      <c r="B174" s="181"/>
    </row>
    <row r="175" spans="1:2" ht="16.899999999999999" customHeight="1">
      <c r="A175" s="178" t="s">
        <v>794</v>
      </c>
      <c r="B175" s="181"/>
    </row>
    <row r="176" spans="1:2" ht="16.899999999999999" customHeight="1">
      <c r="A176" s="178" t="s">
        <v>795</v>
      </c>
      <c r="B176" s="181"/>
    </row>
    <row r="177" spans="1:2" ht="16.899999999999999" customHeight="1">
      <c r="A177" s="178" t="s">
        <v>796</v>
      </c>
      <c r="B177" s="181"/>
    </row>
    <row r="178" spans="1:2" ht="16.899999999999999" customHeight="1">
      <c r="A178" s="178" t="s">
        <v>797</v>
      </c>
      <c r="B178" s="181"/>
    </row>
    <row r="179" spans="1:2" ht="16.899999999999999" customHeight="1">
      <c r="A179" s="178" t="s">
        <v>721</v>
      </c>
      <c r="B179" s="179">
        <f>SUM(B180)</f>
        <v>0</v>
      </c>
    </row>
    <row r="180" spans="1:2" ht="16.899999999999999" customHeight="1">
      <c r="A180" s="178" t="s">
        <v>722</v>
      </c>
      <c r="B180" s="181"/>
    </row>
    <row r="181" spans="1:2" ht="15">
      <c r="A181" s="178" t="s">
        <v>118</v>
      </c>
      <c r="B181" s="179">
        <v>30.4</v>
      </c>
    </row>
    <row r="182" spans="1:2" ht="15">
      <c r="A182" s="178" t="s">
        <v>196</v>
      </c>
      <c r="B182" s="179">
        <f>SUM(B183:B185)</f>
        <v>0</v>
      </c>
    </row>
    <row r="183" spans="1:2" ht="15">
      <c r="A183" s="178" t="s">
        <v>197</v>
      </c>
      <c r="B183" s="181"/>
    </row>
    <row r="184" spans="1:2" ht="15">
      <c r="A184" s="178" t="s">
        <v>723</v>
      </c>
      <c r="B184" s="181"/>
    </row>
    <row r="185" spans="1:2" ht="15">
      <c r="A185" s="178" t="s">
        <v>198</v>
      </c>
      <c r="B185" s="181"/>
    </row>
    <row r="186" spans="1:2" ht="15">
      <c r="A186" s="178" t="s">
        <v>199</v>
      </c>
      <c r="B186" s="179">
        <f>SUM(B187)</f>
        <v>0</v>
      </c>
    </row>
    <row r="187" spans="1:2" ht="15">
      <c r="A187" s="178" t="s">
        <v>201</v>
      </c>
      <c r="B187" s="181"/>
    </row>
    <row r="188" spans="1:2" ht="15">
      <c r="A188" s="178" t="s">
        <v>724</v>
      </c>
      <c r="B188" s="179">
        <v>30.4</v>
      </c>
    </row>
    <row r="189" spans="1:2" ht="15">
      <c r="A189" s="178" t="s">
        <v>191</v>
      </c>
      <c r="B189" s="181">
        <v>30.4</v>
      </c>
    </row>
    <row r="190" spans="1:2" ht="15">
      <c r="A190" s="178" t="s">
        <v>192</v>
      </c>
      <c r="B190" s="181"/>
    </row>
    <row r="191" spans="1:2" ht="15">
      <c r="A191" s="178" t="s">
        <v>193</v>
      </c>
      <c r="B191" s="181"/>
    </row>
    <row r="192" spans="1:2" ht="15">
      <c r="A192" s="178" t="s">
        <v>725</v>
      </c>
      <c r="B192" s="181"/>
    </row>
    <row r="193" spans="1:2" ht="15">
      <c r="A193" s="170" t="s">
        <v>726</v>
      </c>
      <c r="B193" s="179">
        <f>SUM(B194:B196)</f>
        <v>0</v>
      </c>
    </row>
    <row r="194" spans="1:2" ht="15">
      <c r="A194" s="170" t="s">
        <v>195</v>
      </c>
      <c r="B194" s="181"/>
    </row>
    <row r="195" spans="1:2" ht="15">
      <c r="A195" s="170" t="s">
        <v>482</v>
      </c>
      <c r="B195" s="181"/>
    </row>
    <row r="196" spans="1:2" ht="15">
      <c r="A196" s="170" t="s">
        <v>727</v>
      </c>
      <c r="B196" s="181"/>
    </row>
    <row r="197" spans="1:2" ht="15">
      <c r="A197" s="170" t="s">
        <v>728</v>
      </c>
      <c r="B197" s="179">
        <f>SUM(B198:B199)</f>
        <v>0</v>
      </c>
    </row>
    <row r="198" spans="1:2" ht="15">
      <c r="A198" s="170" t="s">
        <v>194</v>
      </c>
      <c r="B198" s="181"/>
    </row>
    <row r="199" spans="1:2" ht="15">
      <c r="A199" s="170" t="s">
        <v>729</v>
      </c>
      <c r="B199" s="181"/>
    </row>
    <row r="200" spans="1:2" ht="15">
      <c r="A200" s="170" t="s">
        <v>730</v>
      </c>
      <c r="B200" s="179">
        <f>SUM(B201:B208)</f>
        <v>0</v>
      </c>
    </row>
    <row r="201" spans="1:2" ht="15">
      <c r="A201" s="170" t="s">
        <v>130</v>
      </c>
      <c r="B201" s="181"/>
    </row>
    <row r="202" spans="1:2" ht="15">
      <c r="A202" s="170" t="s">
        <v>133</v>
      </c>
      <c r="B202" s="181"/>
    </row>
    <row r="203" spans="1:2" ht="15">
      <c r="A203" s="170" t="s">
        <v>134</v>
      </c>
      <c r="B203" s="181"/>
    </row>
    <row r="204" spans="1:2" ht="15">
      <c r="A204" s="170" t="s">
        <v>139</v>
      </c>
      <c r="B204" s="181"/>
    </row>
    <row r="205" spans="1:2" ht="15">
      <c r="A205" s="170" t="s">
        <v>731</v>
      </c>
      <c r="B205" s="181"/>
    </row>
    <row r="206" spans="1:2" ht="15">
      <c r="A206" s="170" t="s">
        <v>732</v>
      </c>
      <c r="B206" s="181"/>
    </row>
    <row r="207" spans="1:2" ht="15">
      <c r="A207" s="170" t="s">
        <v>135</v>
      </c>
      <c r="B207" s="181"/>
    </row>
    <row r="208" spans="1:2" ht="15">
      <c r="A208" s="170" t="s">
        <v>733</v>
      </c>
      <c r="B208" s="181"/>
    </row>
    <row r="209" spans="1:2" ht="15">
      <c r="A209" s="170" t="s">
        <v>734</v>
      </c>
      <c r="B209" s="179">
        <f>SUM(B210)</f>
        <v>0</v>
      </c>
    </row>
    <row r="210" spans="1:2" ht="15">
      <c r="A210" s="170" t="s">
        <v>735</v>
      </c>
      <c r="B210" s="181"/>
    </row>
    <row r="211" spans="1:2" ht="15">
      <c r="A211" s="170" t="s">
        <v>119</v>
      </c>
      <c r="B211" s="179">
        <v>56</v>
      </c>
    </row>
    <row r="212" spans="1:2" ht="15">
      <c r="A212" s="170" t="s">
        <v>798</v>
      </c>
      <c r="B212" s="179">
        <f>SUM(B213)</f>
        <v>0</v>
      </c>
    </row>
    <row r="213" spans="1:2" ht="15">
      <c r="A213" s="170" t="s">
        <v>764</v>
      </c>
      <c r="B213" s="181"/>
    </row>
    <row r="214" spans="1:2" ht="15">
      <c r="A214" s="170" t="s">
        <v>202</v>
      </c>
      <c r="B214" s="179">
        <v>37</v>
      </c>
    </row>
    <row r="215" spans="1:2" ht="15">
      <c r="A215" s="170" t="s">
        <v>203</v>
      </c>
      <c r="B215" s="181">
        <v>37</v>
      </c>
    </row>
    <row r="216" spans="1:2" ht="15">
      <c r="A216" s="170" t="s">
        <v>204</v>
      </c>
      <c r="B216" s="181"/>
    </row>
    <row r="217" spans="1:2" ht="15">
      <c r="A217" s="170" t="s">
        <v>205</v>
      </c>
      <c r="B217" s="179">
        <v>19</v>
      </c>
    </row>
    <row r="218" spans="1:2" ht="15">
      <c r="A218" s="170" t="s">
        <v>206</v>
      </c>
      <c r="B218" s="181"/>
    </row>
    <row r="219" spans="1:2" ht="15">
      <c r="A219" s="170" t="s">
        <v>207</v>
      </c>
      <c r="B219" s="181"/>
    </row>
    <row r="220" spans="1:2" ht="15">
      <c r="A220" s="170" t="s">
        <v>208</v>
      </c>
      <c r="B220" s="179">
        <f>B221</f>
        <v>0</v>
      </c>
    </row>
    <row r="221" spans="1:2" ht="15">
      <c r="A221" s="170" t="s">
        <v>485</v>
      </c>
      <c r="B221" s="181"/>
    </row>
    <row r="222" spans="1:2" ht="15">
      <c r="A222" s="170" t="s">
        <v>120</v>
      </c>
      <c r="B222" s="179">
        <f>SUM(B223,B225,B228)</f>
        <v>0</v>
      </c>
    </row>
    <row r="223" spans="1:2" ht="15">
      <c r="A223" s="170" t="s">
        <v>209</v>
      </c>
      <c r="B223" s="179">
        <f>SUM(B224)</f>
        <v>0</v>
      </c>
    </row>
    <row r="224" spans="1:2" ht="15">
      <c r="A224" s="170" t="s">
        <v>133</v>
      </c>
      <c r="B224" s="181"/>
    </row>
    <row r="225" spans="1:2" ht="15">
      <c r="A225" s="170" t="s">
        <v>210</v>
      </c>
      <c r="B225" s="179">
        <f>SUM(B226:B227)</f>
        <v>0</v>
      </c>
    </row>
    <row r="226" spans="1:2" ht="15">
      <c r="A226" s="170" t="s">
        <v>211</v>
      </c>
      <c r="B226" s="181"/>
    </row>
    <row r="227" spans="1:2" ht="15">
      <c r="A227" s="170" t="s">
        <v>212</v>
      </c>
      <c r="B227" s="181"/>
    </row>
    <row r="228" spans="1:2" ht="15">
      <c r="A228" s="170" t="s">
        <v>736</v>
      </c>
      <c r="B228" s="179">
        <f>SUM(B229)</f>
        <v>0</v>
      </c>
    </row>
    <row r="229" spans="1:2" ht="18.75" customHeight="1">
      <c r="A229" s="170" t="s">
        <v>737</v>
      </c>
      <c r="B229" s="181"/>
    </row>
    <row r="230" spans="1:2" ht="15">
      <c r="A230" s="170" t="s">
        <v>121</v>
      </c>
      <c r="B230" s="179">
        <v>548.5</v>
      </c>
    </row>
    <row r="231" spans="1:2" ht="15">
      <c r="A231" s="170" t="s">
        <v>213</v>
      </c>
      <c r="B231" s="179">
        <f>SUM(B232:B244)</f>
        <v>0</v>
      </c>
    </row>
    <row r="232" spans="1:2" ht="15">
      <c r="A232" s="170" t="s">
        <v>130</v>
      </c>
      <c r="B232" s="181"/>
    </row>
    <row r="233" spans="1:2" ht="15">
      <c r="A233" s="170" t="s">
        <v>135</v>
      </c>
      <c r="B233" s="181"/>
    </row>
    <row r="234" spans="1:2" ht="15">
      <c r="A234" s="170" t="s">
        <v>214</v>
      </c>
      <c r="B234" s="181"/>
    </row>
    <row r="235" spans="1:2" ht="15">
      <c r="A235" s="170" t="s">
        <v>215</v>
      </c>
      <c r="B235" s="181"/>
    </row>
    <row r="236" spans="1:2" ht="15">
      <c r="A236" s="170" t="s">
        <v>216</v>
      </c>
      <c r="B236" s="181"/>
    </row>
    <row r="237" spans="1:2" ht="15">
      <c r="A237" s="170" t="s">
        <v>217</v>
      </c>
      <c r="B237" s="181"/>
    </row>
    <row r="238" spans="1:2" ht="15">
      <c r="A238" s="170" t="s">
        <v>486</v>
      </c>
      <c r="B238" s="181"/>
    </row>
    <row r="239" spans="1:2" ht="15">
      <c r="A239" s="170" t="s">
        <v>487</v>
      </c>
      <c r="B239" s="181"/>
    </row>
    <row r="240" spans="1:2" ht="15">
      <c r="A240" s="170" t="s">
        <v>218</v>
      </c>
      <c r="B240" s="181"/>
    </row>
    <row r="241" spans="1:2" ht="15">
      <c r="A241" s="170" t="s">
        <v>219</v>
      </c>
      <c r="B241" s="181"/>
    </row>
    <row r="242" spans="1:2" ht="15">
      <c r="A242" s="170" t="s">
        <v>220</v>
      </c>
      <c r="B242" s="181"/>
    </row>
    <row r="243" spans="1:2" ht="15">
      <c r="A243" s="170" t="s">
        <v>221</v>
      </c>
      <c r="B243" s="181"/>
    </row>
    <row r="244" spans="1:2" ht="15">
      <c r="A244" s="170" t="s">
        <v>222</v>
      </c>
      <c r="B244" s="181"/>
    </row>
    <row r="245" spans="1:2" ht="15">
      <c r="A245" s="170" t="s">
        <v>223</v>
      </c>
      <c r="B245" s="179"/>
    </row>
    <row r="246" spans="1:2" ht="15">
      <c r="A246" s="170" t="s">
        <v>224</v>
      </c>
      <c r="B246" s="181"/>
    </row>
    <row r="247" spans="1:2" ht="15">
      <c r="A247" s="170" t="s">
        <v>738</v>
      </c>
      <c r="B247" s="181"/>
    </row>
    <row r="248" spans="1:2" ht="15">
      <c r="A248" s="170" t="s">
        <v>488</v>
      </c>
      <c r="B248" s="181"/>
    </row>
    <row r="249" spans="1:2" ht="15">
      <c r="A249" s="170" t="s">
        <v>739</v>
      </c>
      <c r="B249" s="181"/>
    </row>
    <row r="250" spans="1:2" ht="15">
      <c r="A250" s="170" t="s">
        <v>799</v>
      </c>
      <c r="B250" s="181"/>
    </row>
    <row r="251" spans="1:2" ht="15">
      <c r="A251" s="170" t="s">
        <v>225</v>
      </c>
      <c r="B251" s="179">
        <f>SUM(B252:B259)</f>
        <v>0</v>
      </c>
    </row>
    <row r="252" spans="1:2" ht="15">
      <c r="A252" s="170" t="s">
        <v>489</v>
      </c>
      <c r="B252" s="181"/>
    </row>
    <row r="253" spans="1:2" ht="15">
      <c r="A253" s="170" t="s">
        <v>226</v>
      </c>
      <c r="B253" s="181"/>
    </row>
    <row r="254" spans="1:2" ht="15">
      <c r="A254" s="170" t="s">
        <v>227</v>
      </c>
      <c r="B254" s="181"/>
    </row>
    <row r="255" spans="1:2" ht="15">
      <c r="A255" s="170" t="s">
        <v>228</v>
      </c>
      <c r="B255" s="181"/>
    </row>
    <row r="256" spans="1:2" ht="15">
      <c r="A256" s="170" t="s">
        <v>229</v>
      </c>
      <c r="B256" s="181"/>
    </row>
    <row r="257" spans="1:2" ht="15">
      <c r="A257" s="170" t="s">
        <v>490</v>
      </c>
      <c r="B257" s="181"/>
    </row>
    <row r="258" spans="1:2" ht="15">
      <c r="A258" s="170" t="s">
        <v>800</v>
      </c>
      <c r="B258" s="181"/>
    </row>
    <row r="259" spans="1:2" ht="15">
      <c r="A259" s="170" t="s">
        <v>230</v>
      </c>
      <c r="B259" s="181"/>
    </row>
    <row r="260" spans="1:2" ht="15">
      <c r="A260" s="170" t="s">
        <v>491</v>
      </c>
      <c r="B260" s="179">
        <f>SUM(B261:B262)</f>
        <v>0</v>
      </c>
    </row>
    <row r="261" spans="1:2" ht="15">
      <c r="A261" s="170" t="s">
        <v>133</v>
      </c>
      <c r="B261" s="181"/>
    </row>
    <row r="262" spans="1:2" ht="15">
      <c r="A262" s="170" t="s">
        <v>446</v>
      </c>
      <c r="B262" s="181"/>
    </row>
    <row r="263" spans="1:2" ht="15">
      <c r="A263" s="170" t="s">
        <v>231</v>
      </c>
      <c r="B263" s="179">
        <v>194.4</v>
      </c>
    </row>
    <row r="264" spans="1:2" ht="15">
      <c r="A264" s="170" t="s">
        <v>232</v>
      </c>
      <c r="B264" s="181"/>
    </row>
    <row r="265" spans="1:2" ht="15">
      <c r="A265" s="170" t="s">
        <v>492</v>
      </c>
      <c r="B265" s="181"/>
    </row>
    <row r="266" spans="1:2" ht="15">
      <c r="A266" s="170" t="s">
        <v>801</v>
      </c>
      <c r="B266" s="181"/>
    </row>
    <row r="267" spans="1:2" ht="15">
      <c r="A267" s="170" t="s">
        <v>233</v>
      </c>
      <c r="B267" s="181"/>
    </row>
    <row r="268" spans="1:2" ht="15">
      <c r="A268" s="170" t="s">
        <v>234</v>
      </c>
      <c r="B268" s="179">
        <v>354.1</v>
      </c>
    </row>
    <row r="269" spans="1:2" ht="15">
      <c r="A269" s="170" t="s">
        <v>235</v>
      </c>
      <c r="B269" s="181"/>
    </row>
    <row r="270" spans="1:2" ht="15">
      <c r="A270" s="170" t="s">
        <v>236</v>
      </c>
      <c r="B270" s="181">
        <v>145.4</v>
      </c>
    </row>
    <row r="271" spans="1:2" ht="15">
      <c r="A271" s="170" t="s">
        <v>493</v>
      </c>
      <c r="B271" s="181"/>
    </row>
    <row r="272" spans="1:2" ht="15">
      <c r="A272" s="170" t="s">
        <v>740</v>
      </c>
      <c r="B272" s="181"/>
    </row>
    <row r="273" spans="1:2" ht="15">
      <c r="A273" s="170" t="s">
        <v>494</v>
      </c>
      <c r="B273" s="181"/>
    </row>
    <row r="274" spans="1:2" ht="15">
      <c r="A274" s="170" t="s">
        <v>122</v>
      </c>
      <c r="B274" s="179">
        <v>12.8</v>
      </c>
    </row>
    <row r="275" spans="1:2" ht="15">
      <c r="A275" s="170" t="s">
        <v>237</v>
      </c>
      <c r="B275" s="179">
        <f>SUM(B277:B280)</f>
        <v>0</v>
      </c>
    </row>
    <row r="276" spans="1:2" ht="15">
      <c r="A276" s="170" t="s">
        <v>764</v>
      </c>
      <c r="B276" s="179"/>
    </row>
    <row r="277" spans="1:2" ht="15">
      <c r="A277" s="170" t="s">
        <v>238</v>
      </c>
      <c r="B277" s="181"/>
    </row>
    <row r="278" spans="1:2" ht="15">
      <c r="A278" s="170" t="s">
        <v>239</v>
      </c>
      <c r="B278" s="181"/>
    </row>
    <row r="279" spans="1:2" ht="15">
      <c r="A279" s="170" t="s">
        <v>240</v>
      </c>
      <c r="B279" s="181"/>
    </row>
    <row r="280" spans="1:2" ht="15">
      <c r="A280" s="170" t="s">
        <v>241</v>
      </c>
      <c r="B280" s="181"/>
    </row>
    <row r="281" spans="1:2" ht="15">
      <c r="A281" s="170" t="s">
        <v>495</v>
      </c>
      <c r="B281" s="179">
        <f>B282</f>
        <v>0</v>
      </c>
    </row>
    <row r="282" spans="1:2" ht="15">
      <c r="A282" s="170" t="s">
        <v>496</v>
      </c>
      <c r="B282" s="181"/>
    </row>
    <row r="283" spans="1:2" ht="15">
      <c r="A283" s="170" t="s">
        <v>242</v>
      </c>
      <c r="B283" s="179">
        <f>SUM(B284)</f>
        <v>0</v>
      </c>
    </row>
    <row r="284" spans="1:2" ht="15">
      <c r="A284" s="170" t="s">
        <v>243</v>
      </c>
      <c r="B284" s="181"/>
    </row>
    <row r="285" spans="1:2" ht="15">
      <c r="A285" s="170" t="s">
        <v>123</v>
      </c>
      <c r="B285" s="179">
        <f>SUM(B288,B286)</f>
        <v>0</v>
      </c>
    </row>
    <row r="286" spans="1:2" ht="15">
      <c r="A286" s="170" t="s">
        <v>244</v>
      </c>
      <c r="B286" s="179">
        <f>SUM(B287)</f>
        <v>0</v>
      </c>
    </row>
    <row r="287" spans="1:2" ht="15">
      <c r="A287" s="170" t="s">
        <v>245</v>
      </c>
      <c r="B287" s="181"/>
    </row>
    <row r="288" spans="1:2" ht="15">
      <c r="A288" s="170" t="s">
        <v>246</v>
      </c>
      <c r="B288" s="179">
        <f>SUM(B289)</f>
        <v>0</v>
      </c>
    </row>
    <row r="289" spans="1:2" ht="15">
      <c r="A289" s="170" t="s">
        <v>247</v>
      </c>
      <c r="B289" s="181"/>
    </row>
    <row r="290" spans="1:2" ht="15">
      <c r="A290" s="170" t="s">
        <v>124</v>
      </c>
      <c r="B290" s="179">
        <f>SUM(B291)</f>
        <v>0</v>
      </c>
    </row>
    <row r="291" spans="1:2" ht="15">
      <c r="A291" s="170" t="s">
        <v>248</v>
      </c>
      <c r="B291" s="179">
        <f>SUM(B292)</f>
        <v>0</v>
      </c>
    </row>
    <row r="292" spans="1:2" ht="15">
      <c r="A292" s="170" t="s">
        <v>249</v>
      </c>
      <c r="B292" s="181"/>
    </row>
    <row r="293" spans="1:2" ht="15">
      <c r="A293" s="170" t="s">
        <v>125</v>
      </c>
      <c r="B293" s="179">
        <f>SUM(B294)</f>
        <v>0</v>
      </c>
    </row>
    <row r="294" spans="1:2" ht="15">
      <c r="A294" s="170" t="s">
        <v>250</v>
      </c>
      <c r="B294" s="179">
        <f>SUM(B295:B301)</f>
        <v>0</v>
      </c>
    </row>
    <row r="295" spans="1:2" ht="15">
      <c r="A295" s="170" t="s">
        <v>130</v>
      </c>
      <c r="B295" s="181"/>
    </row>
    <row r="296" spans="1:2" ht="15">
      <c r="A296" s="170" t="s">
        <v>133</v>
      </c>
      <c r="B296" s="181"/>
    </row>
    <row r="297" spans="1:2" ht="15">
      <c r="A297" s="170" t="s">
        <v>251</v>
      </c>
      <c r="B297" s="181"/>
    </row>
    <row r="298" spans="1:2" ht="15">
      <c r="A298" s="170" t="s">
        <v>252</v>
      </c>
      <c r="B298" s="181"/>
    </row>
    <row r="299" spans="1:2" ht="15">
      <c r="A299" s="170" t="s">
        <v>253</v>
      </c>
      <c r="B299" s="181"/>
    </row>
    <row r="300" spans="1:2" ht="15">
      <c r="A300" s="170" t="s">
        <v>802</v>
      </c>
      <c r="B300" s="181"/>
    </row>
    <row r="301" spans="1:2" ht="15">
      <c r="A301" s="170" t="s">
        <v>499</v>
      </c>
      <c r="B301" s="181"/>
    </row>
    <row r="302" spans="1:2" ht="15">
      <c r="A302" s="170" t="s">
        <v>126</v>
      </c>
      <c r="B302" s="179">
        <v>58.8</v>
      </c>
    </row>
    <row r="303" spans="1:2" ht="15">
      <c r="A303" s="170" t="s">
        <v>257</v>
      </c>
      <c r="B303" s="179">
        <f>SUM(B304:B306)</f>
        <v>0</v>
      </c>
    </row>
    <row r="304" spans="1:2" ht="15">
      <c r="A304" s="170" t="s">
        <v>258</v>
      </c>
      <c r="B304" s="181"/>
    </row>
    <row r="305" spans="1:2" ht="15">
      <c r="A305" s="170" t="s">
        <v>803</v>
      </c>
      <c r="B305" s="181"/>
    </row>
    <row r="306" spans="1:2" ht="15">
      <c r="A306" s="170" t="s">
        <v>259</v>
      </c>
      <c r="B306" s="181"/>
    </row>
    <row r="307" spans="1:2" ht="15">
      <c r="A307" s="170" t="s">
        <v>260</v>
      </c>
      <c r="B307" s="179"/>
    </row>
    <row r="308" spans="1:2" ht="15">
      <c r="A308" s="170" t="s">
        <v>261</v>
      </c>
      <c r="B308" s="181"/>
    </row>
    <row r="309" spans="1:2" ht="15">
      <c r="A309" s="170" t="s">
        <v>508</v>
      </c>
      <c r="B309" s="181"/>
    </row>
    <row r="310" spans="1:2" ht="15">
      <c r="A310" s="170" t="s">
        <v>509</v>
      </c>
      <c r="B310" s="181"/>
    </row>
    <row r="311" spans="1:2" ht="15">
      <c r="A311" s="170" t="s">
        <v>510</v>
      </c>
      <c r="B311" s="179">
        <f>SUM(B312:B313)</f>
        <v>0</v>
      </c>
    </row>
    <row r="312" spans="1:2" ht="15">
      <c r="A312" s="170" t="s">
        <v>511</v>
      </c>
      <c r="B312" s="181"/>
    </row>
    <row r="313" spans="1:2" ht="15">
      <c r="A313" s="170" t="s">
        <v>512</v>
      </c>
      <c r="B313" s="181"/>
    </row>
    <row r="314" spans="1:2" ht="15">
      <c r="A314" s="170" t="s">
        <v>678</v>
      </c>
      <c r="B314" s="179">
        <v>1.2</v>
      </c>
    </row>
    <row r="315" spans="1:2" ht="15">
      <c r="A315" s="170" t="s">
        <v>804</v>
      </c>
      <c r="B315" s="179">
        <v>1.2</v>
      </c>
    </row>
    <row r="316" spans="1:2" ht="15">
      <c r="A316" s="170" t="s">
        <v>130</v>
      </c>
      <c r="B316" s="181"/>
    </row>
    <row r="317" spans="1:2" ht="15">
      <c r="A317" s="170" t="s">
        <v>133</v>
      </c>
      <c r="B317" s="181"/>
    </row>
    <row r="318" spans="1:2" ht="15">
      <c r="A318" s="170" t="s">
        <v>134</v>
      </c>
      <c r="B318" s="181"/>
    </row>
    <row r="319" spans="1:2" ht="15">
      <c r="A319" s="170" t="s">
        <v>741</v>
      </c>
      <c r="B319" s="181"/>
    </row>
    <row r="320" spans="1:2" ht="15">
      <c r="A320" s="170" t="s">
        <v>497</v>
      </c>
      <c r="B320" s="181"/>
    </row>
    <row r="321" spans="1:2" ht="15">
      <c r="A321" s="170" t="s">
        <v>805</v>
      </c>
      <c r="B321" s="181">
        <v>1.3</v>
      </c>
    </row>
    <row r="322" spans="1:2" ht="15">
      <c r="A322" s="170" t="s">
        <v>742</v>
      </c>
      <c r="B322" s="181"/>
    </row>
    <row r="323" spans="1:2" ht="15">
      <c r="A323" s="170" t="s">
        <v>743</v>
      </c>
      <c r="B323" s="181"/>
    </row>
    <row r="324" spans="1:2" ht="15">
      <c r="A324" s="170" t="s">
        <v>744</v>
      </c>
      <c r="B324" s="181"/>
    </row>
    <row r="325" spans="1:2" ht="15">
      <c r="A325" s="170" t="s">
        <v>135</v>
      </c>
      <c r="B325" s="181"/>
    </row>
    <row r="326" spans="1:2" ht="15">
      <c r="A326" s="170" t="s">
        <v>745</v>
      </c>
      <c r="B326" s="181"/>
    </row>
    <row r="327" spans="1:2" ht="15">
      <c r="A327" s="170" t="s">
        <v>746</v>
      </c>
      <c r="B327" s="179">
        <f>SUM(B328:B332)</f>
        <v>0</v>
      </c>
    </row>
    <row r="328" spans="1:2" ht="15">
      <c r="A328" s="170" t="s">
        <v>130</v>
      </c>
      <c r="B328" s="181"/>
    </row>
    <row r="329" spans="1:2" ht="15">
      <c r="A329" s="170" t="s">
        <v>133</v>
      </c>
      <c r="B329" s="181"/>
    </row>
    <row r="330" spans="1:2" ht="15">
      <c r="A330" s="170" t="s">
        <v>134</v>
      </c>
      <c r="B330" s="181"/>
    </row>
    <row r="331" spans="1:2" ht="15">
      <c r="A331" s="170" t="s">
        <v>747</v>
      </c>
      <c r="B331" s="181"/>
    </row>
    <row r="332" spans="1:2" ht="15">
      <c r="A332" s="170" t="s">
        <v>748</v>
      </c>
      <c r="B332" s="181"/>
    </row>
    <row r="333" spans="1:2" ht="15">
      <c r="A333" s="170" t="s">
        <v>749</v>
      </c>
      <c r="B333" s="179">
        <f>SUM(B334:B338)</f>
        <v>0</v>
      </c>
    </row>
    <row r="334" spans="1:2" ht="15">
      <c r="A334" s="170" t="s">
        <v>130</v>
      </c>
      <c r="B334" s="181"/>
    </row>
    <row r="335" spans="1:2" ht="15">
      <c r="A335" s="170" t="s">
        <v>133</v>
      </c>
      <c r="B335" s="181"/>
    </row>
    <row r="336" spans="1:2" ht="15">
      <c r="A336" s="170" t="s">
        <v>134</v>
      </c>
      <c r="B336" s="181"/>
    </row>
    <row r="337" spans="1:2" ht="15">
      <c r="A337" s="170" t="s">
        <v>750</v>
      </c>
      <c r="B337" s="181"/>
    </row>
    <row r="338" spans="1:2" ht="15">
      <c r="A338" s="170" t="s">
        <v>751</v>
      </c>
      <c r="B338" s="181"/>
    </row>
    <row r="339" spans="1:2" ht="15">
      <c r="A339" s="170" t="s">
        <v>752</v>
      </c>
      <c r="B339" s="179">
        <f>SUM(B340:B346)</f>
        <v>0</v>
      </c>
    </row>
    <row r="340" spans="1:2" ht="15">
      <c r="A340" s="170" t="s">
        <v>130</v>
      </c>
      <c r="B340" s="181"/>
    </row>
    <row r="341" spans="1:2" ht="15">
      <c r="A341" s="170" t="s">
        <v>133</v>
      </c>
      <c r="B341" s="181"/>
    </row>
    <row r="342" spans="1:2" ht="15">
      <c r="A342" s="170" t="s">
        <v>134</v>
      </c>
      <c r="B342" s="181"/>
    </row>
    <row r="343" spans="1:2" ht="15">
      <c r="A343" s="170" t="s">
        <v>753</v>
      </c>
      <c r="B343" s="181"/>
    </row>
    <row r="344" spans="1:2" ht="15">
      <c r="A344" s="170" t="s">
        <v>754</v>
      </c>
      <c r="B344" s="181"/>
    </row>
    <row r="345" spans="1:2" ht="15">
      <c r="A345" s="170" t="s">
        <v>135</v>
      </c>
      <c r="B345" s="181"/>
    </row>
    <row r="346" spans="1:2" ht="15">
      <c r="A346" s="170" t="s">
        <v>755</v>
      </c>
      <c r="B346" s="181"/>
    </row>
    <row r="347" spans="1:2" ht="15">
      <c r="A347" s="170" t="s">
        <v>255</v>
      </c>
      <c r="B347" s="179">
        <f>SUM(B348:B359)</f>
        <v>0</v>
      </c>
    </row>
    <row r="348" spans="1:2" ht="15">
      <c r="A348" s="170" t="s">
        <v>130</v>
      </c>
      <c r="B348" s="181"/>
    </row>
    <row r="349" spans="1:2" ht="15">
      <c r="A349" s="170" t="s">
        <v>133</v>
      </c>
      <c r="B349" s="181"/>
    </row>
    <row r="350" spans="1:2" ht="15">
      <c r="A350" s="170" t="s">
        <v>134</v>
      </c>
      <c r="B350" s="181"/>
    </row>
    <row r="351" spans="1:2" ht="15">
      <c r="A351" s="170" t="s">
        <v>256</v>
      </c>
      <c r="B351" s="181"/>
    </row>
    <row r="352" spans="1:2" ht="15">
      <c r="A352" s="170" t="s">
        <v>500</v>
      </c>
      <c r="B352" s="181"/>
    </row>
    <row r="353" spans="1:2" ht="15">
      <c r="A353" s="170" t="s">
        <v>501</v>
      </c>
      <c r="B353" s="181"/>
    </row>
    <row r="354" spans="1:2" ht="15">
      <c r="A354" s="170" t="s">
        <v>502</v>
      </c>
      <c r="B354" s="181"/>
    </row>
    <row r="355" spans="1:2" ht="15">
      <c r="A355" s="170" t="s">
        <v>503</v>
      </c>
      <c r="B355" s="181"/>
    </row>
    <row r="356" spans="1:2" ht="15">
      <c r="A356" s="170" t="s">
        <v>504</v>
      </c>
      <c r="B356" s="181"/>
    </row>
    <row r="357" spans="1:2" ht="15">
      <c r="A357" s="170" t="s">
        <v>505</v>
      </c>
      <c r="B357" s="181"/>
    </row>
    <row r="358" spans="1:2" ht="15">
      <c r="A358" s="170" t="s">
        <v>506</v>
      </c>
      <c r="B358" s="181"/>
    </row>
    <row r="359" spans="1:2" ht="15">
      <c r="A359" s="170" t="s">
        <v>507</v>
      </c>
      <c r="B359" s="181"/>
    </row>
    <row r="360" spans="1:2" ht="15">
      <c r="A360" s="170" t="s">
        <v>756</v>
      </c>
      <c r="B360" s="179">
        <f>SUM(B361:B363)</f>
        <v>0</v>
      </c>
    </row>
    <row r="361" spans="1:2" ht="15">
      <c r="A361" s="170" t="s">
        <v>254</v>
      </c>
      <c r="B361" s="181"/>
    </row>
    <row r="362" spans="1:2" ht="15">
      <c r="A362" s="170" t="s">
        <v>757</v>
      </c>
      <c r="B362" s="181"/>
    </row>
    <row r="363" spans="1:2" ht="15">
      <c r="A363" s="170" t="s">
        <v>758</v>
      </c>
      <c r="B363" s="181"/>
    </row>
    <row r="364" spans="1:2" ht="15">
      <c r="A364" s="170" t="s">
        <v>759</v>
      </c>
      <c r="B364" s="179">
        <f>SUM(B365:B369)</f>
        <v>0</v>
      </c>
    </row>
    <row r="365" spans="1:2" ht="15">
      <c r="A365" s="170" t="s">
        <v>186</v>
      </c>
      <c r="B365" s="181"/>
    </row>
    <row r="366" spans="1:2" ht="15">
      <c r="A366" s="170" t="s">
        <v>479</v>
      </c>
      <c r="B366" s="181"/>
    </row>
    <row r="367" spans="1:2" ht="15">
      <c r="A367" s="170" t="s">
        <v>760</v>
      </c>
      <c r="B367" s="181"/>
    </row>
    <row r="368" spans="1:2" ht="15">
      <c r="A368" s="170" t="s">
        <v>480</v>
      </c>
      <c r="B368" s="181"/>
    </row>
    <row r="369" spans="1:2" ht="15">
      <c r="A369" s="170" t="s">
        <v>481</v>
      </c>
      <c r="B369" s="181"/>
    </row>
    <row r="370" spans="1:2" ht="15">
      <c r="A370" s="170" t="s">
        <v>761</v>
      </c>
      <c r="B370" s="179"/>
    </row>
    <row r="371" spans="1:2" ht="15">
      <c r="A371" s="170" t="s">
        <v>127</v>
      </c>
      <c r="B371" s="179">
        <f>SUM(B372)</f>
        <v>0</v>
      </c>
    </row>
    <row r="372" spans="1:2" ht="15">
      <c r="A372" s="170" t="s">
        <v>498</v>
      </c>
      <c r="B372" s="179">
        <f>SUM(B373)</f>
        <v>0</v>
      </c>
    </row>
    <row r="373" spans="1:2" ht="15">
      <c r="A373" s="170" t="s">
        <v>473</v>
      </c>
      <c r="B373" s="181"/>
    </row>
    <row r="374" spans="1:2" ht="15">
      <c r="A374" s="133" t="s">
        <v>513</v>
      </c>
      <c r="B374" s="179">
        <f>SUM(B5,B86,B92,B101,B112,B121,B143,B181,B211,B222,B230,B274,B285,B290,B293,B302,B371,B314)</f>
        <v>1964.1000000000001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6"/>
  <sheetViews>
    <sheetView topLeftCell="A10" workbookViewId="0">
      <selection activeCell="C5" sqref="C5"/>
    </sheetView>
  </sheetViews>
  <sheetFormatPr defaultRowHeight="15.75"/>
  <cols>
    <col min="1" max="1" width="16" style="52" customWidth="1"/>
    <col min="2" max="2" width="38.625" style="52" customWidth="1"/>
    <col min="3" max="3" width="26.125" style="152" customWidth="1"/>
    <col min="4" max="256" width="9" style="52"/>
    <col min="257" max="257" width="16" style="52" customWidth="1"/>
    <col min="258" max="258" width="38.625" style="52" customWidth="1"/>
    <col min="259" max="259" width="26.125" style="52" customWidth="1"/>
    <col min="260" max="512" width="9" style="52"/>
    <col min="513" max="513" width="16" style="52" customWidth="1"/>
    <col min="514" max="514" width="38.625" style="52" customWidth="1"/>
    <col min="515" max="515" width="26.125" style="52" customWidth="1"/>
    <col min="516" max="768" width="9" style="52"/>
    <col min="769" max="769" width="16" style="52" customWidth="1"/>
    <col min="770" max="770" width="38.625" style="52" customWidth="1"/>
    <col min="771" max="771" width="26.125" style="52" customWidth="1"/>
    <col min="772" max="1024" width="9" style="52"/>
    <col min="1025" max="1025" width="16" style="52" customWidth="1"/>
    <col min="1026" max="1026" width="38.625" style="52" customWidth="1"/>
    <col min="1027" max="1027" width="26.125" style="52" customWidth="1"/>
    <col min="1028" max="1280" width="9" style="52"/>
    <col min="1281" max="1281" width="16" style="52" customWidth="1"/>
    <col min="1282" max="1282" width="38.625" style="52" customWidth="1"/>
    <col min="1283" max="1283" width="26.125" style="52" customWidth="1"/>
    <col min="1284" max="1536" width="9" style="52"/>
    <col min="1537" max="1537" width="16" style="52" customWidth="1"/>
    <col min="1538" max="1538" width="38.625" style="52" customWidth="1"/>
    <col min="1539" max="1539" width="26.125" style="52" customWidth="1"/>
    <col min="1540" max="1792" width="9" style="52"/>
    <col min="1793" max="1793" width="16" style="52" customWidth="1"/>
    <col min="1794" max="1794" width="38.625" style="52" customWidth="1"/>
    <col min="1795" max="1795" width="26.125" style="52" customWidth="1"/>
    <col min="1796" max="2048" width="9" style="52"/>
    <col min="2049" max="2049" width="16" style="52" customWidth="1"/>
    <col min="2050" max="2050" width="38.625" style="52" customWidth="1"/>
    <col min="2051" max="2051" width="26.125" style="52" customWidth="1"/>
    <col min="2052" max="2304" width="9" style="52"/>
    <col min="2305" max="2305" width="16" style="52" customWidth="1"/>
    <col min="2306" max="2306" width="38.625" style="52" customWidth="1"/>
    <col min="2307" max="2307" width="26.125" style="52" customWidth="1"/>
    <col min="2308" max="2560" width="9" style="52"/>
    <col min="2561" max="2561" width="16" style="52" customWidth="1"/>
    <col min="2562" max="2562" width="38.625" style="52" customWidth="1"/>
    <col min="2563" max="2563" width="26.125" style="52" customWidth="1"/>
    <col min="2564" max="2816" width="9" style="52"/>
    <col min="2817" max="2817" width="16" style="52" customWidth="1"/>
    <col min="2818" max="2818" width="38.625" style="52" customWidth="1"/>
    <col min="2819" max="2819" width="26.125" style="52" customWidth="1"/>
    <col min="2820" max="3072" width="9" style="52"/>
    <col min="3073" max="3073" width="16" style="52" customWidth="1"/>
    <col min="3074" max="3074" width="38.625" style="52" customWidth="1"/>
    <col min="3075" max="3075" width="26.125" style="52" customWidth="1"/>
    <col min="3076" max="3328" width="9" style="52"/>
    <col min="3329" max="3329" width="16" style="52" customWidth="1"/>
    <col min="3330" max="3330" width="38.625" style="52" customWidth="1"/>
    <col min="3331" max="3331" width="26.125" style="52" customWidth="1"/>
    <col min="3332" max="3584" width="9" style="52"/>
    <col min="3585" max="3585" width="16" style="52" customWidth="1"/>
    <col min="3586" max="3586" width="38.625" style="52" customWidth="1"/>
    <col min="3587" max="3587" width="26.125" style="52" customWidth="1"/>
    <col min="3588" max="3840" width="9" style="52"/>
    <col min="3841" max="3841" width="16" style="52" customWidth="1"/>
    <col min="3842" max="3842" width="38.625" style="52" customWidth="1"/>
    <col min="3843" max="3843" width="26.125" style="52" customWidth="1"/>
    <col min="3844" max="4096" width="9" style="52"/>
    <col min="4097" max="4097" width="16" style="52" customWidth="1"/>
    <col min="4098" max="4098" width="38.625" style="52" customWidth="1"/>
    <col min="4099" max="4099" width="26.125" style="52" customWidth="1"/>
    <col min="4100" max="4352" width="9" style="52"/>
    <col min="4353" max="4353" width="16" style="52" customWidth="1"/>
    <col min="4354" max="4354" width="38.625" style="52" customWidth="1"/>
    <col min="4355" max="4355" width="26.125" style="52" customWidth="1"/>
    <col min="4356" max="4608" width="9" style="52"/>
    <col min="4609" max="4609" width="16" style="52" customWidth="1"/>
    <col min="4610" max="4610" width="38.625" style="52" customWidth="1"/>
    <col min="4611" max="4611" width="26.125" style="52" customWidth="1"/>
    <col min="4612" max="4864" width="9" style="52"/>
    <col min="4865" max="4865" width="16" style="52" customWidth="1"/>
    <col min="4866" max="4866" width="38.625" style="52" customWidth="1"/>
    <col min="4867" max="4867" width="26.125" style="52" customWidth="1"/>
    <col min="4868" max="5120" width="9" style="52"/>
    <col min="5121" max="5121" width="16" style="52" customWidth="1"/>
    <col min="5122" max="5122" width="38.625" style="52" customWidth="1"/>
    <col min="5123" max="5123" width="26.125" style="52" customWidth="1"/>
    <col min="5124" max="5376" width="9" style="52"/>
    <col min="5377" max="5377" width="16" style="52" customWidth="1"/>
    <col min="5378" max="5378" width="38.625" style="52" customWidth="1"/>
    <col min="5379" max="5379" width="26.125" style="52" customWidth="1"/>
    <col min="5380" max="5632" width="9" style="52"/>
    <col min="5633" max="5633" width="16" style="52" customWidth="1"/>
    <col min="5634" max="5634" width="38.625" style="52" customWidth="1"/>
    <col min="5635" max="5635" width="26.125" style="52" customWidth="1"/>
    <col min="5636" max="5888" width="9" style="52"/>
    <col min="5889" max="5889" width="16" style="52" customWidth="1"/>
    <col min="5890" max="5890" width="38.625" style="52" customWidth="1"/>
    <col min="5891" max="5891" width="26.125" style="52" customWidth="1"/>
    <col min="5892" max="6144" width="9" style="52"/>
    <col min="6145" max="6145" width="16" style="52" customWidth="1"/>
    <col min="6146" max="6146" width="38.625" style="52" customWidth="1"/>
    <col min="6147" max="6147" width="26.125" style="52" customWidth="1"/>
    <col min="6148" max="6400" width="9" style="52"/>
    <col min="6401" max="6401" width="16" style="52" customWidth="1"/>
    <col min="6402" max="6402" width="38.625" style="52" customWidth="1"/>
    <col min="6403" max="6403" width="26.125" style="52" customWidth="1"/>
    <col min="6404" max="6656" width="9" style="52"/>
    <col min="6657" max="6657" width="16" style="52" customWidth="1"/>
    <col min="6658" max="6658" width="38.625" style="52" customWidth="1"/>
    <col min="6659" max="6659" width="26.125" style="52" customWidth="1"/>
    <col min="6660" max="6912" width="9" style="52"/>
    <col min="6913" max="6913" width="16" style="52" customWidth="1"/>
    <col min="6914" max="6914" width="38.625" style="52" customWidth="1"/>
    <col min="6915" max="6915" width="26.125" style="52" customWidth="1"/>
    <col min="6916" max="7168" width="9" style="52"/>
    <col min="7169" max="7169" width="16" style="52" customWidth="1"/>
    <col min="7170" max="7170" width="38.625" style="52" customWidth="1"/>
    <col min="7171" max="7171" width="26.125" style="52" customWidth="1"/>
    <col min="7172" max="7424" width="9" style="52"/>
    <col min="7425" max="7425" width="16" style="52" customWidth="1"/>
    <col min="7426" max="7426" width="38.625" style="52" customWidth="1"/>
    <col min="7427" max="7427" width="26.125" style="52" customWidth="1"/>
    <col min="7428" max="7680" width="9" style="52"/>
    <col min="7681" max="7681" width="16" style="52" customWidth="1"/>
    <col min="7682" max="7682" width="38.625" style="52" customWidth="1"/>
    <col min="7683" max="7683" width="26.125" style="52" customWidth="1"/>
    <col min="7684" max="7936" width="9" style="52"/>
    <col min="7937" max="7937" width="16" style="52" customWidth="1"/>
    <col min="7938" max="7938" width="38.625" style="52" customWidth="1"/>
    <col min="7939" max="7939" width="26.125" style="52" customWidth="1"/>
    <col min="7940" max="8192" width="9" style="52"/>
    <col min="8193" max="8193" width="16" style="52" customWidth="1"/>
    <col min="8194" max="8194" width="38.625" style="52" customWidth="1"/>
    <col min="8195" max="8195" width="26.125" style="52" customWidth="1"/>
    <col min="8196" max="8448" width="9" style="52"/>
    <col min="8449" max="8449" width="16" style="52" customWidth="1"/>
    <col min="8450" max="8450" width="38.625" style="52" customWidth="1"/>
    <col min="8451" max="8451" width="26.125" style="52" customWidth="1"/>
    <col min="8452" max="8704" width="9" style="52"/>
    <col min="8705" max="8705" width="16" style="52" customWidth="1"/>
    <col min="8706" max="8706" width="38.625" style="52" customWidth="1"/>
    <col min="8707" max="8707" width="26.125" style="52" customWidth="1"/>
    <col min="8708" max="8960" width="9" style="52"/>
    <col min="8961" max="8961" width="16" style="52" customWidth="1"/>
    <col min="8962" max="8962" width="38.625" style="52" customWidth="1"/>
    <col min="8963" max="8963" width="26.125" style="52" customWidth="1"/>
    <col min="8964" max="9216" width="9" style="52"/>
    <col min="9217" max="9217" width="16" style="52" customWidth="1"/>
    <col min="9218" max="9218" width="38.625" style="52" customWidth="1"/>
    <col min="9219" max="9219" width="26.125" style="52" customWidth="1"/>
    <col min="9220" max="9472" width="9" style="52"/>
    <col min="9473" max="9473" width="16" style="52" customWidth="1"/>
    <col min="9474" max="9474" width="38.625" style="52" customWidth="1"/>
    <col min="9475" max="9475" width="26.125" style="52" customWidth="1"/>
    <col min="9476" max="9728" width="9" style="52"/>
    <col min="9729" max="9729" width="16" style="52" customWidth="1"/>
    <col min="9730" max="9730" width="38.625" style="52" customWidth="1"/>
    <col min="9731" max="9731" width="26.125" style="52" customWidth="1"/>
    <col min="9732" max="9984" width="9" style="52"/>
    <col min="9985" max="9985" width="16" style="52" customWidth="1"/>
    <col min="9986" max="9986" width="38.625" style="52" customWidth="1"/>
    <col min="9987" max="9987" width="26.125" style="52" customWidth="1"/>
    <col min="9988" max="10240" width="9" style="52"/>
    <col min="10241" max="10241" width="16" style="52" customWidth="1"/>
    <col min="10242" max="10242" width="38.625" style="52" customWidth="1"/>
    <col min="10243" max="10243" width="26.125" style="52" customWidth="1"/>
    <col min="10244" max="10496" width="9" style="52"/>
    <col min="10497" max="10497" width="16" style="52" customWidth="1"/>
    <col min="10498" max="10498" width="38.625" style="52" customWidth="1"/>
    <col min="10499" max="10499" width="26.125" style="52" customWidth="1"/>
    <col min="10500" max="10752" width="9" style="52"/>
    <col min="10753" max="10753" width="16" style="52" customWidth="1"/>
    <col min="10754" max="10754" width="38.625" style="52" customWidth="1"/>
    <col min="10755" max="10755" width="26.125" style="52" customWidth="1"/>
    <col min="10756" max="11008" width="9" style="52"/>
    <col min="11009" max="11009" width="16" style="52" customWidth="1"/>
    <col min="11010" max="11010" width="38.625" style="52" customWidth="1"/>
    <col min="11011" max="11011" width="26.125" style="52" customWidth="1"/>
    <col min="11012" max="11264" width="9" style="52"/>
    <col min="11265" max="11265" width="16" style="52" customWidth="1"/>
    <col min="11266" max="11266" width="38.625" style="52" customWidth="1"/>
    <col min="11267" max="11267" width="26.125" style="52" customWidth="1"/>
    <col min="11268" max="11520" width="9" style="52"/>
    <col min="11521" max="11521" width="16" style="52" customWidth="1"/>
    <col min="11522" max="11522" width="38.625" style="52" customWidth="1"/>
    <col min="11523" max="11523" width="26.125" style="52" customWidth="1"/>
    <col min="11524" max="11776" width="9" style="52"/>
    <col min="11777" max="11777" width="16" style="52" customWidth="1"/>
    <col min="11778" max="11778" width="38.625" style="52" customWidth="1"/>
    <col min="11779" max="11779" width="26.125" style="52" customWidth="1"/>
    <col min="11780" max="12032" width="9" style="52"/>
    <col min="12033" max="12033" width="16" style="52" customWidth="1"/>
    <col min="12034" max="12034" width="38.625" style="52" customWidth="1"/>
    <col min="12035" max="12035" width="26.125" style="52" customWidth="1"/>
    <col min="12036" max="12288" width="9" style="52"/>
    <col min="12289" max="12289" width="16" style="52" customWidth="1"/>
    <col min="12290" max="12290" width="38.625" style="52" customWidth="1"/>
    <col min="12291" max="12291" width="26.125" style="52" customWidth="1"/>
    <col min="12292" max="12544" width="9" style="52"/>
    <col min="12545" max="12545" width="16" style="52" customWidth="1"/>
    <col min="12546" max="12546" width="38.625" style="52" customWidth="1"/>
    <col min="12547" max="12547" width="26.125" style="52" customWidth="1"/>
    <col min="12548" max="12800" width="9" style="52"/>
    <col min="12801" max="12801" width="16" style="52" customWidth="1"/>
    <col min="12802" max="12802" width="38.625" style="52" customWidth="1"/>
    <col min="12803" max="12803" width="26.125" style="52" customWidth="1"/>
    <col min="12804" max="13056" width="9" style="52"/>
    <col min="13057" max="13057" width="16" style="52" customWidth="1"/>
    <col min="13058" max="13058" width="38.625" style="52" customWidth="1"/>
    <col min="13059" max="13059" width="26.125" style="52" customWidth="1"/>
    <col min="13060" max="13312" width="9" style="52"/>
    <col min="13313" max="13313" width="16" style="52" customWidth="1"/>
    <col min="13314" max="13314" width="38.625" style="52" customWidth="1"/>
    <col min="13315" max="13315" width="26.125" style="52" customWidth="1"/>
    <col min="13316" max="13568" width="9" style="52"/>
    <col min="13569" max="13569" width="16" style="52" customWidth="1"/>
    <col min="13570" max="13570" width="38.625" style="52" customWidth="1"/>
    <col min="13571" max="13571" width="26.125" style="52" customWidth="1"/>
    <col min="13572" max="13824" width="9" style="52"/>
    <col min="13825" max="13825" width="16" style="52" customWidth="1"/>
    <col min="13826" max="13826" width="38.625" style="52" customWidth="1"/>
    <col min="13827" max="13827" width="26.125" style="52" customWidth="1"/>
    <col min="13828" max="14080" width="9" style="52"/>
    <col min="14081" max="14081" width="16" style="52" customWidth="1"/>
    <col min="14082" max="14082" width="38.625" style="52" customWidth="1"/>
    <col min="14083" max="14083" width="26.125" style="52" customWidth="1"/>
    <col min="14084" max="14336" width="9" style="52"/>
    <col min="14337" max="14337" width="16" style="52" customWidth="1"/>
    <col min="14338" max="14338" width="38.625" style="52" customWidth="1"/>
    <col min="14339" max="14339" width="26.125" style="52" customWidth="1"/>
    <col min="14340" max="14592" width="9" style="52"/>
    <col min="14593" max="14593" width="16" style="52" customWidth="1"/>
    <col min="14594" max="14594" width="38.625" style="52" customWidth="1"/>
    <col min="14595" max="14595" width="26.125" style="52" customWidth="1"/>
    <col min="14596" max="14848" width="9" style="52"/>
    <col min="14849" max="14849" width="16" style="52" customWidth="1"/>
    <col min="14850" max="14850" width="38.625" style="52" customWidth="1"/>
    <col min="14851" max="14851" width="26.125" style="52" customWidth="1"/>
    <col min="14852" max="15104" width="9" style="52"/>
    <col min="15105" max="15105" width="16" style="52" customWidth="1"/>
    <col min="15106" max="15106" width="38.625" style="52" customWidth="1"/>
    <col min="15107" max="15107" width="26.125" style="52" customWidth="1"/>
    <col min="15108" max="15360" width="9" style="52"/>
    <col min="15361" max="15361" width="16" style="52" customWidth="1"/>
    <col min="15362" max="15362" width="38.625" style="52" customWidth="1"/>
    <col min="15363" max="15363" width="26.125" style="52" customWidth="1"/>
    <col min="15364" max="15616" width="9" style="52"/>
    <col min="15617" max="15617" width="16" style="52" customWidth="1"/>
    <col min="15618" max="15618" width="38.625" style="52" customWidth="1"/>
    <col min="15619" max="15619" width="26.125" style="52" customWidth="1"/>
    <col min="15620" max="15872" width="9" style="52"/>
    <col min="15873" max="15873" width="16" style="52" customWidth="1"/>
    <col min="15874" max="15874" width="38.625" style="52" customWidth="1"/>
    <col min="15875" max="15875" width="26.125" style="52" customWidth="1"/>
    <col min="15876" max="16128" width="9" style="52"/>
    <col min="16129" max="16129" width="16" style="52" customWidth="1"/>
    <col min="16130" max="16130" width="38.625" style="52" customWidth="1"/>
    <col min="16131" max="16131" width="26.125" style="52" customWidth="1"/>
    <col min="16132" max="16384" width="9" style="52"/>
  </cols>
  <sheetData>
    <row r="1" spans="1:3" ht="21" customHeight="1">
      <c r="A1" s="55" t="s">
        <v>806</v>
      </c>
    </row>
    <row r="2" spans="1:3" ht="24.75" customHeight="1">
      <c r="A2" s="191" t="s">
        <v>807</v>
      </c>
      <c r="B2" s="191"/>
      <c r="C2" s="191"/>
    </row>
    <row r="3" spans="1:3" s="55" customFormat="1" ht="24" customHeight="1">
      <c r="C3" s="153" t="s">
        <v>808</v>
      </c>
    </row>
    <row r="4" spans="1:3" s="62" customFormat="1" ht="43.5" customHeight="1">
      <c r="A4" s="134" t="s">
        <v>10</v>
      </c>
      <c r="B4" s="134" t="s">
        <v>11</v>
      </c>
      <c r="C4" s="154" t="s">
        <v>651</v>
      </c>
    </row>
    <row r="5" spans="1:3" s="65" customFormat="1" ht="21.75" customHeight="1">
      <c r="A5" s="137" t="s">
        <v>262</v>
      </c>
      <c r="B5" s="137" t="s">
        <v>263</v>
      </c>
      <c r="C5" s="143"/>
    </row>
    <row r="6" spans="1:3" s="55" customFormat="1" ht="21.75" customHeight="1">
      <c r="A6" s="135" t="s">
        <v>264</v>
      </c>
      <c r="B6" s="135" t="s">
        <v>514</v>
      </c>
      <c r="C6" s="143"/>
    </row>
    <row r="7" spans="1:3" s="62" customFormat="1" ht="21.75" customHeight="1">
      <c r="A7" s="135" t="s">
        <v>265</v>
      </c>
      <c r="B7" s="135" t="s">
        <v>515</v>
      </c>
      <c r="C7" s="143"/>
    </row>
    <row r="8" spans="1:3" s="55" customFormat="1" ht="21.75" customHeight="1">
      <c r="A8" s="135" t="s">
        <v>266</v>
      </c>
      <c r="B8" s="135" t="s">
        <v>516</v>
      </c>
      <c r="C8" s="143"/>
    </row>
    <row r="9" spans="1:3" s="55" customFormat="1" ht="21.75" customHeight="1">
      <c r="A9" s="135" t="s">
        <v>267</v>
      </c>
      <c r="B9" s="135" t="s">
        <v>517</v>
      </c>
      <c r="C9" s="143"/>
    </row>
    <row r="10" spans="1:3" s="62" customFormat="1" ht="21.75" customHeight="1">
      <c r="A10" s="135" t="s">
        <v>268</v>
      </c>
      <c r="B10" s="135" t="s">
        <v>518</v>
      </c>
      <c r="C10" s="143"/>
    </row>
    <row r="11" spans="1:3">
      <c r="A11" s="135" t="s">
        <v>269</v>
      </c>
      <c r="B11" s="135" t="s">
        <v>519</v>
      </c>
      <c r="C11" s="143"/>
    </row>
    <row r="12" spans="1:3">
      <c r="A12" s="136">
        <v>30108</v>
      </c>
      <c r="B12" s="135" t="s">
        <v>520</v>
      </c>
      <c r="C12" s="143"/>
    </row>
    <row r="13" spans="1:3">
      <c r="A13" s="136">
        <v>30109</v>
      </c>
      <c r="B13" s="135" t="s">
        <v>521</v>
      </c>
      <c r="C13" s="143"/>
    </row>
    <row r="14" spans="1:3">
      <c r="A14" s="156">
        <v>30110</v>
      </c>
      <c r="B14" s="156" t="s">
        <v>809</v>
      </c>
      <c r="C14" s="143"/>
    </row>
    <row r="15" spans="1:3">
      <c r="A15" s="156">
        <v>30113</v>
      </c>
      <c r="B15" s="156" t="s">
        <v>810</v>
      </c>
      <c r="C15" s="143"/>
    </row>
    <row r="16" spans="1:3">
      <c r="A16" s="136">
        <v>30199</v>
      </c>
      <c r="B16" s="135" t="s">
        <v>522</v>
      </c>
      <c r="C16" s="143"/>
    </row>
    <row r="17" spans="1:3">
      <c r="A17" s="137" t="s">
        <v>270</v>
      </c>
      <c r="B17" s="137" t="s">
        <v>271</v>
      </c>
      <c r="C17" s="143"/>
    </row>
    <row r="18" spans="1:3">
      <c r="A18" s="135" t="s">
        <v>272</v>
      </c>
      <c r="B18" s="135" t="s">
        <v>523</v>
      </c>
      <c r="C18" s="143"/>
    </row>
    <row r="19" spans="1:3">
      <c r="A19" s="135" t="s">
        <v>273</v>
      </c>
      <c r="B19" s="135" t="s">
        <v>524</v>
      </c>
      <c r="C19" s="143"/>
    </row>
    <row r="20" spans="1:3">
      <c r="A20" s="135" t="s">
        <v>274</v>
      </c>
      <c r="B20" s="135" t="s">
        <v>525</v>
      </c>
      <c r="C20" s="143"/>
    </row>
    <row r="21" spans="1:3">
      <c r="A21" s="135" t="s">
        <v>275</v>
      </c>
      <c r="B21" s="135" t="s">
        <v>526</v>
      </c>
      <c r="C21" s="143"/>
    </row>
    <row r="22" spans="1:3">
      <c r="A22" s="135" t="s">
        <v>276</v>
      </c>
      <c r="B22" s="135" t="s">
        <v>527</v>
      </c>
      <c r="C22" s="143"/>
    </row>
    <row r="23" spans="1:3">
      <c r="A23" s="135" t="s">
        <v>277</v>
      </c>
      <c r="B23" s="135" t="s">
        <v>528</v>
      </c>
      <c r="C23" s="143"/>
    </row>
    <row r="24" spans="1:3">
      <c r="A24" s="135" t="s">
        <v>278</v>
      </c>
      <c r="B24" s="135" t="s">
        <v>529</v>
      </c>
      <c r="C24" s="143"/>
    </row>
    <row r="25" spans="1:3">
      <c r="A25" s="135" t="s">
        <v>279</v>
      </c>
      <c r="B25" s="135" t="s">
        <v>530</v>
      </c>
      <c r="C25" s="143"/>
    </row>
    <row r="26" spans="1:3">
      <c r="A26" s="135" t="s">
        <v>280</v>
      </c>
      <c r="B26" s="135" t="s">
        <v>531</v>
      </c>
      <c r="C26" s="143"/>
    </row>
    <row r="27" spans="1:3">
      <c r="A27" s="135" t="s">
        <v>281</v>
      </c>
      <c r="B27" s="135" t="s">
        <v>532</v>
      </c>
      <c r="C27" s="143"/>
    </row>
    <row r="28" spans="1:3">
      <c r="A28" s="135" t="s">
        <v>282</v>
      </c>
      <c r="B28" s="135" t="s">
        <v>533</v>
      </c>
      <c r="C28" s="143"/>
    </row>
    <row r="29" spans="1:3">
      <c r="A29" s="135" t="s">
        <v>283</v>
      </c>
      <c r="B29" s="135" t="s">
        <v>534</v>
      </c>
      <c r="C29" s="143"/>
    </row>
    <row r="30" spans="1:3">
      <c r="A30" s="135" t="s">
        <v>284</v>
      </c>
      <c r="B30" s="135" t="s">
        <v>535</v>
      </c>
      <c r="C30" s="143"/>
    </row>
    <row r="31" spans="1:3">
      <c r="A31" s="135" t="s">
        <v>285</v>
      </c>
      <c r="B31" s="135" t="s">
        <v>536</v>
      </c>
      <c r="C31" s="143"/>
    </row>
    <row r="32" spans="1:3">
      <c r="A32" s="135" t="s">
        <v>286</v>
      </c>
      <c r="B32" s="135" t="s">
        <v>537</v>
      </c>
      <c r="C32" s="143"/>
    </row>
    <row r="33" spans="1:3">
      <c r="A33" s="135" t="s">
        <v>287</v>
      </c>
      <c r="B33" s="135" t="s">
        <v>538</v>
      </c>
      <c r="C33" s="143"/>
    </row>
    <row r="34" spans="1:3">
      <c r="A34" s="135" t="s">
        <v>288</v>
      </c>
      <c r="B34" s="135" t="s">
        <v>539</v>
      </c>
      <c r="C34" s="143"/>
    </row>
    <row r="35" spans="1:3">
      <c r="A35" s="135" t="s">
        <v>540</v>
      </c>
      <c r="B35" s="135" t="s">
        <v>541</v>
      </c>
      <c r="C35" s="143"/>
    </row>
    <row r="36" spans="1:3">
      <c r="A36" s="135" t="s">
        <v>289</v>
      </c>
      <c r="B36" s="135" t="s">
        <v>542</v>
      </c>
      <c r="C36" s="143"/>
    </row>
    <row r="37" spans="1:3">
      <c r="A37" s="135" t="s">
        <v>290</v>
      </c>
      <c r="B37" s="135" t="s">
        <v>543</v>
      </c>
      <c r="C37" s="143"/>
    </row>
    <row r="38" spans="1:3">
      <c r="A38" s="135" t="s">
        <v>291</v>
      </c>
      <c r="B38" s="135" t="s">
        <v>544</v>
      </c>
      <c r="C38" s="143"/>
    </row>
    <row r="39" spans="1:3">
      <c r="A39" s="135" t="s">
        <v>292</v>
      </c>
      <c r="B39" s="135" t="s">
        <v>545</v>
      </c>
      <c r="C39" s="143"/>
    </row>
    <row r="40" spans="1:3">
      <c r="A40" s="135" t="s">
        <v>293</v>
      </c>
      <c r="B40" s="135" t="s">
        <v>546</v>
      </c>
      <c r="C40" s="143"/>
    </row>
    <row r="41" spans="1:3">
      <c r="A41" s="135" t="s">
        <v>294</v>
      </c>
      <c r="B41" s="135" t="s">
        <v>547</v>
      </c>
      <c r="C41" s="143"/>
    </row>
    <row r="42" spans="1:3">
      <c r="A42" s="135" t="s">
        <v>295</v>
      </c>
      <c r="B42" s="135" t="s">
        <v>548</v>
      </c>
      <c r="C42" s="143"/>
    </row>
    <row r="43" spans="1:3">
      <c r="A43" s="135" t="s">
        <v>296</v>
      </c>
      <c r="B43" s="135" t="s">
        <v>549</v>
      </c>
      <c r="C43" s="143"/>
    </row>
    <row r="44" spans="1:3">
      <c r="A44" s="135" t="s">
        <v>297</v>
      </c>
      <c r="B44" s="135" t="s">
        <v>550</v>
      </c>
      <c r="C44" s="143"/>
    </row>
    <row r="45" spans="1:3">
      <c r="A45" s="137" t="s">
        <v>298</v>
      </c>
      <c r="B45" s="137" t="s">
        <v>299</v>
      </c>
      <c r="C45" s="143"/>
    </row>
    <row r="46" spans="1:3">
      <c r="A46" s="135" t="s">
        <v>300</v>
      </c>
      <c r="B46" s="135" t="s">
        <v>551</v>
      </c>
      <c r="C46" s="143"/>
    </row>
    <row r="47" spans="1:3">
      <c r="A47" s="135" t="s">
        <v>301</v>
      </c>
      <c r="B47" s="135" t="s">
        <v>552</v>
      </c>
      <c r="C47" s="143"/>
    </row>
    <row r="48" spans="1:3">
      <c r="A48" s="135" t="s">
        <v>302</v>
      </c>
      <c r="B48" s="135" t="s">
        <v>553</v>
      </c>
      <c r="C48" s="143"/>
    </row>
    <row r="49" spans="1:4">
      <c r="A49" s="135" t="s">
        <v>303</v>
      </c>
      <c r="B49" s="135" t="s">
        <v>554</v>
      </c>
      <c r="C49" s="143"/>
    </row>
    <row r="50" spans="1:4">
      <c r="A50" s="135" t="s">
        <v>304</v>
      </c>
      <c r="B50" s="135" t="s">
        <v>555</v>
      </c>
      <c r="C50" s="143"/>
    </row>
    <row r="51" spans="1:4">
      <c r="A51" s="135" t="s">
        <v>305</v>
      </c>
      <c r="B51" s="135" t="s">
        <v>556</v>
      </c>
      <c r="C51" s="143"/>
    </row>
    <row r="52" spans="1:4">
      <c r="A52" s="135" t="s">
        <v>306</v>
      </c>
      <c r="B52" s="135" t="s">
        <v>557</v>
      </c>
      <c r="C52" s="143"/>
    </row>
    <row r="53" spans="1:4">
      <c r="A53" s="135" t="s">
        <v>307</v>
      </c>
      <c r="B53" s="135" t="s">
        <v>558</v>
      </c>
      <c r="C53" s="143"/>
    </row>
    <row r="54" spans="1:4">
      <c r="A54" s="135" t="s">
        <v>308</v>
      </c>
      <c r="B54" s="135" t="s">
        <v>559</v>
      </c>
      <c r="C54" s="143"/>
    </row>
    <row r="55" spans="1:4">
      <c r="A55" s="135" t="s">
        <v>309</v>
      </c>
      <c r="B55" s="135" t="s">
        <v>560</v>
      </c>
      <c r="C55" s="143"/>
    </row>
    <row r="56" spans="1:4">
      <c r="A56" s="135" t="s">
        <v>310</v>
      </c>
      <c r="B56" s="135" t="s">
        <v>561</v>
      </c>
      <c r="C56" s="143"/>
    </row>
    <row r="57" spans="1:4">
      <c r="A57" s="135" t="s">
        <v>311</v>
      </c>
      <c r="B57" s="135" t="s">
        <v>562</v>
      </c>
      <c r="C57" s="143"/>
    </row>
    <row r="58" spans="1:4">
      <c r="A58" s="136">
        <v>30314</v>
      </c>
      <c r="B58" s="135" t="s">
        <v>563</v>
      </c>
      <c r="C58" s="143"/>
    </row>
    <row r="59" spans="1:4">
      <c r="A59" s="136">
        <v>30315</v>
      </c>
      <c r="B59" s="135" t="s">
        <v>564</v>
      </c>
      <c r="C59" s="143"/>
    </row>
    <row r="60" spans="1:4">
      <c r="A60" s="135" t="s">
        <v>312</v>
      </c>
      <c r="B60" s="135" t="s">
        <v>565</v>
      </c>
      <c r="C60" s="143"/>
      <c r="D60" s="157"/>
    </row>
    <row r="61" spans="1:4">
      <c r="A61" s="137" t="s">
        <v>313</v>
      </c>
      <c r="B61" s="137" t="s">
        <v>314</v>
      </c>
      <c r="C61" s="143"/>
    </row>
    <row r="62" spans="1:4">
      <c r="A62" s="135" t="s">
        <v>315</v>
      </c>
      <c r="B62" s="135" t="s">
        <v>566</v>
      </c>
      <c r="C62" s="143"/>
    </row>
    <row r="63" spans="1:4">
      <c r="A63" s="135" t="s">
        <v>316</v>
      </c>
      <c r="B63" s="135" t="s">
        <v>567</v>
      </c>
      <c r="C63" s="143"/>
    </row>
    <row r="64" spans="1:4">
      <c r="A64" s="135" t="s">
        <v>317</v>
      </c>
      <c r="B64" s="135" t="s">
        <v>568</v>
      </c>
      <c r="C64" s="143"/>
    </row>
    <row r="65" spans="1:3">
      <c r="A65" s="135" t="s">
        <v>318</v>
      </c>
      <c r="B65" s="135" t="s">
        <v>569</v>
      </c>
      <c r="C65" s="143"/>
    </row>
    <row r="66" spans="1:3">
      <c r="A66" s="137" t="s">
        <v>570</v>
      </c>
      <c r="B66" s="137" t="s">
        <v>571</v>
      </c>
      <c r="C66" s="143"/>
    </row>
    <row r="67" spans="1:3">
      <c r="A67" s="135" t="s">
        <v>572</v>
      </c>
      <c r="B67" s="135" t="s">
        <v>573</v>
      </c>
      <c r="C67" s="143"/>
    </row>
    <row r="68" spans="1:3">
      <c r="A68" s="135" t="s">
        <v>574</v>
      </c>
      <c r="B68" s="135" t="s">
        <v>575</v>
      </c>
      <c r="C68" s="143"/>
    </row>
    <row r="69" spans="1:3">
      <c r="A69" s="137" t="s">
        <v>319</v>
      </c>
      <c r="B69" s="137" t="s">
        <v>320</v>
      </c>
      <c r="C69" s="143"/>
    </row>
    <row r="70" spans="1:3">
      <c r="A70" s="135" t="s">
        <v>321</v>
      </c>
      <c r="B70" s="135" t="s">
        <v>576</v>
      </c>
      <c r="C70" s="143"/>
    </row>
    <row r="71" spans="1:3">
      <c r="A71" s="135" t="s">
        <v>322</v>
      </c>
      <c r="B71" s="135" t="s">
        <v>577</v>
      </c>
      <c r="C71" s="143"/>
    </row>
    <row r="72" spans="1:3">
      <c r="A72" s="137" t="s">
        <v>323</v>
      </c>
      <c r="B72" s="137" t="s">
        <v>324</v>
      </c>
      <c r="C72" s="143"/>
    </row>
    <row r="73" spans="1:3">
      <c r="A73" s="135" t="s">
        <v>325</v>
      </c>
      <c r="B73" s="135" t="s">
        <v>578</v>
      </c>
      <c r="C73" s="143"/>
    </row>
    <row r="74" spans="1:3">
      <c r="A74" s="135" t="s">
        <v>326</v>
      </c>
      <c r="B74" s="135" t="s">
        <v>579</v>
      </c>
      <c r="C74" s="143"/>
    </row>
    <row r="75" spans="1:3">
      <c r="A75" s="135" t="s">
        <v>327</v>
      </c>
      <c r="B75" s="135" t="s">
        <v>580</v>
      </c>
      <c r="C75" s="143"/>
    </row>
    <row r="76" spans="1:3">
      <c r="A76" s="135" t="s">
        <v>328</v>
      </c>
      <c r="B76" s="135" t="s">
        <v>581</v>
      </c>
      <c r="C76" s="143"/>
    </row>
    <row r="77" spans="1:3">
      <c r="A77" s="135" t="s">
        <v>329</v>
      </c>
      <c r="B77" s="135" t="s">
        <v>582</v>
      </c>
      <c r="C77" s="143"/>
    </row>
    <row r="78" spans="1:3">
      <c r="A78" s="135" t="s">
        <v>330</v>
      </c>
      <c r="B78" s="135" t="s">
        <v>583</v>
      </c>
      <c r="C78" s="143"/>
    </row>
    <row r="79" spans="1:3">
      <c r="A79" s="135" t="s">
        <v>331</v>
      </c>
      <c r="B79" s="135" t="s">
        <v>584</v>
      </c>
      <c r="C79" s="143"/>
    </row>
    <row r="80" spans="1:3">
      <c r="A80" s="135" t="s">
        <v>332</v>
      </c>
      <c r="B80" s="135" t="s">
        <v>585</v>
      </c>
      <c r="C80" s="143"/>
    </row>
    <row r="81" spans="1:3">
      <c r="A81" s="135" t="s">
        <v>333</v>
      </c>
      <c r="B81" s="135" t="s">
        <v>586</v>
      </c>
      <c r="C81" s="143"/>
    </row>
    <row r="82" spans="1:3">
      <c r="A82" s="135" t="s">
        <v>334</v>
      </c>
      <c r="B82" s="135" t="s">
        <v>587</v>
      </c>
      <c r="C82" s="143"/>
    </row>
    <row r="83" spans="1:3">
      <c r="A83" s="137" t="s">
        <v>335</v>
      </c>
      <c r="B83" s="137" t="s">
        <v>336</v>
      </c>
      <c r="C83" s="143"/>
    </row>
    <row r="84" spans="1:3">
      <c r="A84" s="135" t="s">
        <v>337</v>
      </c>
      <c r="B84" s="135" t="s">
        <v>578</v>
      </c>
      <c r="C84" s="143"/>
    </row>
    <row r="85" spans="1:3">
      <c r="A85" s="135" t="s">
        <v>338</v>
      </c>
      <c r="B85" s="135" t="s">
        <v>579</v>
      </c>
      <c r="C85" s="143"/>
    </row>
    <row r="86" spans="1:3">
      <c r="A86" s="135" t="s">
        <v>339</v>
      </c>
      <c r="B86" s="135" t="s">
        <v>580</v>
      </c>
      <c r="C86" s="143"/>
    </row>
    <row r="87" spans="1:3">
      <c r="A87" s="135" t="s">
        <v>340</v>
      </c>
      <c r="B87" s="135" t="s">
        <v>581</v>
      </c>
      <c r="C87" s="143"/>
    </row>
    <row r="88" spans="1:3">
      <c r="A88" s="135" t="s">
        <v>341</v>
      </c>
      <c r="B88" s="135" t="s">
        <v>582</v>
      </c>
      <c r="C88" s="143"/>
    </row>
    <row r="89" spans="1:3">
      <c r="A89" s="135" t="s">
        <v>342</v>
      </c>
      <c r="B89" s="135" t="s">
        <v>583</v>
      </c>
      <c r="C89" s="143"/>
    </row>
    <row r="90" spans="1:3">
      <c r="A90" s="135" t="s">
        <v>343</v>
      </c>
      <c r="B90" s="135" t="s">
        <v>584</v>
      </c>
      <c r="C90" s="143"/>
    </row>
    <row r="91" spans="1:3">
      <c r="A91" s="135" t="s">
        <v>344</v>
      </c>
      <c r="B91" s="135" t="s">
        <v>588</v>
      </c>
      <c r="C91" s="143"/>
    </row>
    <row r="92" spans="1:3">
      <c r="A92" s="135" t="s">
        <v>345</v>
      </c>
      <c r="B92" s="135" t="s">
        <v>589</v>
      </c>
      <c r="C92" s="143"/>
    </row>
    <row r="93" spans="1:3">
      <c r="A93" s="135" t="s">
        <v>346</v>
      </c>
      <c r="B93" s="135" t="s">
        <v>590</v>
      </c>
      <c r="C93" s="143"/>
    </row>
    <row r="94" spans="1:3">
      <c r="A94" s="135" t="s">
        <v>347</v>
      </c>
      <c r="B94" s="135" t="s">
        <v>591</v>
      </c>
      <c r="C94" s="143"/>
    </row>
    <row r="95" spans="1:3">
      <c r="A95" s="135" t="s">
        <v>348</v>
      </c>
      <c r="B95" s="135" t="s">
        <v>585</v>
      </c>
      <c r="C95" s="143"/>
    </row>
    <row r="96" spans="1:3">
      <c r="A96" s="135" t="s">
        <v>349</v>
      </c>
      <c r="B96" s="135" t="s">
        <v>586</v>
      </c>
      <c r="C96" s="143"/>
    </row>
    <row r="97" spans="1:3">
      <c r="A97" s="135" t="s">
        <v>350</v>
      </c>
      <c r="B97" s="135" t="s">
        <v>592</v>
      </c>
      <c r="C97" s="143"/>
    </row>
    <row r="98" spans="1:3">
      <c r="A98" s="135" t="s">
        <v>351</v>
      </c>
      <c r="B98" s="135" t="s">
        <v>593</v>
      </c>
      <c r="C98" s="143"/>
    </row>
    <row r="99" spans="1:3">
      <c r="A99" s="137" t="s">
        <v>352</v>
      </c>
      <c r="B99" s="137" t="s">
        <v>127</v>
      </c>
      <c r="C99" s="143"/>
    </row>
    <row r="100" spans="1:3">
      <c r="A100" s="135" t="s">
        <v>594</v>
      </c>
      <c r="B100" s="135" t="s">
        <v>595</v>
      </c>
      <c r="C100" s="143"/>
    </row>
    <row r="101" spans="1:3">
      <c r="A101" s="135" t="s">
        <v>596</v>
      </c>
      <c r="B101" s="135" t="s">
        <v>597</v>
      </c>
      <c r="C101" s="143"/>
    </row>
    <row r="102" spans="1:3">
      <c r="A102" s="135" t="s">
        <v>598</v>
      </c>
      <c r="B102" s="135" t="s">
        <v>599</v>
      </c>
      <c r="C102" s="143"/>
    </row>
    <row r="103" spans="1:3">
      <c r="A103" s="135" t="s">
        <v>353</v>
      </c>
      <c r="B103" s="135" t="s">
        <v>600</v>
      </c>
      <c r="C103" s="143"/>
    </row>
    <row r="104" spans="1:3">
      <c r="A104" s="135" t="s">
        <v>354</v>
      </c>
      <c r="B104" s="135" t="s">
        <v>601</v>
      </c>
      <c r="C104" s="143"/>
    </row>
    <row r="105" spans="1:3">
      <c r="A105" s="135" t="s">
        <v>355</v>
      </c>
      <c r="B105" s="135" t="s">
        <v>498</v>
      </c>
      <c r="C105" s="143"/>
    </row>
    <row r="106" spans="1:3">
      <c r="A106" s="190" t="s">
        <v>811</v>
      </c>
      <c r="B106" s="190"/>
      <c r="C106" s="155">
        <f>C5+C17+C45+C83</f>
        <v>0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AF10" sqref="AF10"/>
    </sheetView>
  </sheetViews>
  <sheetFormatPr defaultColWidth="7" defaultRowHeight="15"/>
  <cols>
    <col min="1" max="4" width="20.875" style="3" customWidth="1"/>
    <col min="5" max="5" width="10.375" style="2" hidden="1" customWidth="1"/>
    <col min="6" max="6" width="9.625" style="19" hidden="1" customWidth="1"/>
    <col min="7" max="7" width="8.125" style="19" hidden="1" customWidth="1"/>
    <col min="8" max="8" width="9.625" style="20" hidden="1" customWidth="1"/>
    <col min="9" max="9" width="17.5" style="20" hidden="1" customWidth="1"/>
    <col min="10" max="10" width="12.5" style="21" hidden="1" customWidth="1"/>
    <col min="11" max="11" width="7" style="22" hidden="1" customWidth="1"/>
    <col min="12" max="13" width="7" style="19" hidden="1" customWidth="1"/>
    <col min="14" max="14" width="13.875" style="19" hidden="1" customWidth="1"/>
    <col min="15" max="15" width="7.875" style="19" hidden="1" customWidth="1"/>
    <col min="16" max="16" width="9.5" style="19" hidden="1" customWidth="1"/>
    <col min="17" max="17" width="6.875" style="19" hidden="1" customWidth="1"/>
    <col min="18" max="18" width="9" style="19" hidden="1" customWidth="1"/>
    <col min="19" max="19" width="5.875" style="19" hidden="1" customWidth="1"/>
    <col min="20" max="20" width="5.25" style="19" hidden="1" customWidth="1"/>
    <col min="21" max="21" width="6.5" style="19" hidden="1" customWidth="1"/>
    <col min="22" max="23" width="7" style="19" hidden="1" customWidth="1"/>
    <col min="24" max="24" width="10.625" style="19" hidden="1" customWidth="1"/>
    <col min="25" max="25" width="10.5" style="19" hidden="1" customWidth="1"/>
    <col min="26" max="26" width="7" style="19" hidden="1" customWidth="1"/>
    <col min="27" max="16384" width="7" style="19"/>
  </cols>
  <sheetData>
    <row r="1" spans="1:26" ht="21.75" customHeight="1">
      <c r="A1" s="18" t="s">
        <v>94</v>
      </c>
      <c r="B1" s="18"/>
      <c r="C1" s="18"/>
      <c r="D1" s="18"/>
    </row>
    <row r="2" spans="1:26" ht="51.75" customHeight="1">
      <c r="A2" s="192" t="s">
        <v>107</v>
      </c>
      <c r="B2" s="193"/>
      <c r="C2" s="193"/>
      <c r="D2" s="193"/>
      <c r="H2" s="19"/>
      <c r="I2" s="19"/>
      <c r="J2" s="19"/>
    </row>
    <row r="3" spans="1:26">
      <c r="D3" s="69" t="s">
        <v>37</v>
      </c>
      <c r="F3" s="19">
        <v>12.11</v>
      </c>
      <c r="H3" s="19">
        <v>12.22</v>
      </c>
      <c r="I3" s="19"/>
      <c r="J3" s="19"/>
      <c r="N3" s="19">
        <v>1.2</v>
      </c>
    </row>
    <row r="4" spans="1:26" s="71" customFormat="1" ht="39.75" customHeight="1">
      <c r="A4" s="11" t="s">
        <v>84</v>
      </c>
      <c r="B4" s="24" t="s">
        <v>38</v>
      </c>
      <c r="C4" s="24" t="s">
        <v>63</v>
      </c>
      <c r="D4" s="11" t="s">
        <v>78</v>
      </c>
      <c r="E4" s="70"/>
      <c r="H4" s="72" t="s">
        <v>39</v>
      </c>
      <c r="I4" s="72" t="s">
        <v>40</v>
      </c>
      <c r="J4" s="72" t="s">
        <v>41</v>
      </c>
      <c r="K4" s="73"/>
      <c r="N4" s="72" t="s">
        <v>39</v>
      </c>
      <c r="O4" s="74" t="s">
        <v>40</v>
      </c>
      <c r="P4" s="72" t="s">
        <v>41</v>
      </c>
    </row>
    <row r="5" spans="1:26" ht="39.75" customHeight="1">
      <c r="A5" s="75" t="s">
        <v>418</v>
      </c>
      <c r="B5" s="75" t="s">
        <v>418</v>
      </c>
      <c r="C5" s="75" t="s">
        <v>418</v>
      </c>
      <c r="D5" s="75" t="s">
        <v>418</v>
      </c>
      <c r="E5" s="30">
        <v>105429</v>
      </c>
      <c r="F5" s="76">
        <v>595734.14</v>
      </c>
      <c r="G5" s="19">
        <f>104401+13602</f>
        <v>118003</v>
      </c>
      <c r="H5" s="20" t="s">
        <v>7</v>
      </c>
      <c r="I5" s="20" t="s">
        <v>42</v>
      </c>
      <c r="J5" s="21">
        <v>596221.15</v>
      </c>
      <c r="K5" s="22" t="e">
        <f>H5-A5</f>
        <v>#VALUE!</v>
      </c>
      <c r="L5" s="38" t="e">
        <f>J5-#REF!</f>
        <v>#REF!</v>
      </c>
      <c r="M5" s="38">
        <v>75943</v>
      </c>
      <c r="N5" s="20" t="s">
        <v>7</v>
      </c>
      <c r="O5" s="20" t="s">
        <v>42</v>
      </c>
      <c r="P5" s="21">
        <v>643048.94999999995</v>
      </c>
      <c r="Q5" s="22" t="e">
        <f>N5-A5</f>
        <v>#VALUE!</v>
      </c>
      <c r="R5" s="38" t="e">
        <f>P5-#REF!</f>
        <v>#REF!</v>
      </c>
      <c r="T5" s="19">
        <v>717759</v>
      </c>
      <c r="V5" s="39" t="s">
        <v>7</v>
      </c>
      <c r="W5" s="39" t="s">
        <v>42</v>
      </c>
      <c r="X5" s="40">
        <v>659380.53</v>
      </c>
      <c r="Y5" s="19" t="e">
        <f>#REF!-X5</f>
        <v>#REF!</v>
      </c>
      <c r="Z5" s="19" t="e">
        <f>V5-A5</f>
        <v>#VALUE!</v>
      </c>
    </row>
    <row r="6" spans="1:26" ht="39.75" customHeight="1">
      <c r="A6" s="75"/>
      <c r="B6" s="41"/>
      <c r="C6" s="41"/>
      <c r="D6" s="41"/>
      <c r="E6" s="30"/>
      <c r="F6" s="76"/>
      <c r="L6" s="38"/>
      <c r="M6" s="38"/>
      <c r="N6" s="20"/>
      <c r="O6" s="20"/>
      <c r="P6" s="21"/>
      <c r="Q6" s="22"/>
      <c r="R6" s="38"/>
      <c r="V6" s="39"/>
      <c r="W6" s="39"/>
      <c r="X6" s="40"/>
    </row>
    <row r="7" spans="1:26" ht="39.75" customHeight="1">
      <c r="A7" s="75"/>
      <c r="B7" s="41"/>
      <c r="C7" s="41"/>
      <c r="D7" s="41"/>
      <c r="E7" s="30"/>
      <c r="F7" s="76"/>
      <c r="L7" s="38"/>
      <c r="M7" s="38"/>
      <c r="N7" s="20"/>
      <c r="O7" s="20"/>
      <c r="P7" s="21"/>
      <c r="Q7" s="22"/>
      <c r="R7" s="38"/>
      <c r="V7" s="39"/>
      <c r="W7" s="39"/>
      <c r="X7" s="40"/>
    </row>
    <row r="8" spans="1:26" ht="39.75" customHeight="1">
      <c r="A8" s="75"/>
      <c r="B8" s="41"/>
      <c r="C8" s="41"/>
      <c r="D8" s="41"/>
      <c r="E8" s="30"/>
      <c r="F8" s="76"/>
      <c r="L8" s="38"/>
      <c r="M8" s="38"/>
      <c r="N8" s="20"/>
      <c r="O8" s="20"/>
      <c r="P8" s="21"/>
      <c r="Q8" s="22"/>
      <c r="R8" s="38"/>
      <c r="V8" s="39"/>
      <c r="W8" s="39"/>
      <c r="X8" s="40"/>
    </row>
    <row r="9" spans="1:26" ht="39.75" customHeight="1">
      <c r="A9" s="75"/>
      <c r="B9" s="41"/>
      <c r="C9" s="41"/>
      <c r="D9" s="41"/>
      <c r="E9" s="30"/>
      <c r="F9" s="76"/>
      <c r="L9" s="38"/>
      <c r="M9" s="38"/>
      <c r="N9" s="20"/>
      <c r="O9" s="20"/>
      <c r="P9" s="21"/>
      <c r="Q9" s="22"/>
      <c r="R9" s="38"/>
      <c r="V9" s="39"/>
      <c r="W9" s="39"/>
      <c r="X9" s="40"/>
    </row>
    <row r="10" spans="1:26" ht="39.75" customHeight="1">
      <c r="A10" s="75"/>
      <c r="B10" s="41"/>
      <c r="C10" s="41"/>
      <c r="D10" s="41"/>
      <c r="E10" s="30"/>
      <c r="F10" s="76"/>
      <c r="L10" s="38"/>
      <c r="M10" s="38"/>
      <c r="N10" s="20"/>
      <c r="O10" s="20"/>
      <c r="P10" s="21"/>
      <c r="Q10" s="22"/>
      <c r="R10" s="38"/>
      <c r="V10" s="39"/>
      <c r="W10" s="39"/>
      <c r="X10" s="40"/>
    </row>
    <row r="11" spans="1:26" ht="39.75" customHeight="1">
      <c r="A11" s="75"/>
      <c r="B11" s="5"/>
      <c r="C11" s="5"/>
      <c r="D11" s="5"/>
      <c r="E11" s="30"/>
      <c r="F11" s="38"/>
      <c r="L11" s="38"/>
      <c r="M11" s="38"/>
      <c r="N11" s="20"/>
      <c r="O11" s="20"/>
      <c r="P11" s="21"/>
      <c r="Q11" s="22"/>
      <c r="R11" s="38"/>
      <c r="V11" s="39"/>
      <c r="W11" s="39"/>
      <c r="X11" s="40"/>
    </row>
    <row r="12" spans="1:26" ht="39.75" customHeight="1">
      <c r="A12" s="24" t="s">
        <v>45</v>
      </c>
      <c r="B12" s="75" t="s">
        <v>406</v>
      </c>
      <c r="C12" s="75" t="s">
        <v>406</v>
      </c>
      <c r="D12" s="75" t="s">
        <v>406</v>
      </c>
      <c r="H12" s="77" t="str">
        <f>""</f>
        <v/>
      </c>
      <c r="I12" s="77" t="str">
        <f>""</f>
        <v/>
      </c>
      <c r="J12" s="77" t="str">
        <f>""</f>
        <v/>
      </c>
      <c r="N12" s="77" t="str">
        <f>""</f>
        <v/>
      </c>
      <c r="O12" s="78" t="str">
        <f>""</f>
        <v/>
      </c>
      <c r="P12" s="77" t="str">
        <f>""</f>
        <v/>
      </c>
      <c r="X12" s="79" t="e">
        <f>X13+#REF!+#REF!+#REF!+#REF!+#REF!+#REF!+#REF!+#REF!+#REF!+#REF!+#REF!+#REF!+#REF!+#REF!+#REF!+#REF!+#REF!+#REF!+#REF!+#REF!</f>
        <v>#REF!</v>
      </c>
      <c r="Y12" s="79" t="e">
        <f>Y13+#REF!+#REF!+#REF!+#REF!+#REF!+#REF!+#REF!+#REF!+#REF!+#REF!+#REF!+#REF!+#REF!+#REF!+#REF!+#REF!+#REF!+#REF!+#REF!+#REF!</f>
        <v>#REF!</v>
      </c>
    </row>
    <row r="13" spans="1:26" ht="19.5" customHeight="1">
      <c r="R13" s="38"/>
      <c r="V13" s="39" t="s">
        <v>3</v>
      </c>
      <c r="W13" s="39" t="s">
        <v>23</v>
      </c>
      <c r="X13" s="40">
        <v>19998</v>
      </c>
      <c r="Y13" s="19" t="e">
        <f>#REF!-X13</f>
        <v>#REF!</v>
      </c>
      <c r="Z13" s="19">
        <f>V13-A13</f>
        <v>232</v>
      </c>
    </row>
    <row r="14" spans="1:26" ht="19.5" customHeight="1">
      <c r="R14" s="38"/>
      <c r="V14" s="39" t="s">
        <v>2</v>
      </c>
      <c r="W14" s="39" t="s">
        <v>24</v>
      </c>
      <c r="X14" s="40">
        <v>19998</v>
      </c>
      <c r="Y14" s="19" t="e">
        <f>#REF!-X14</f>
        <v>#REF!</v>
      </c>
      <c r="Z14" s="19">
        <f>V14-A14</f>
        <v>23203</v>
      </c>
    </row>
    <row r="15" spans="1:26" ht="19.5" customHeight="1">
      <c r="R15" s="38"/>
      <c r="V15" s="39" t="s">
        <v>1</v>
      </c>
      <c r="W15" s="39" t="s">
        <v>25</v>
      </c>
      <c r="X15" s="40">
        <v>19998</v>
      </c>
      <c r="Y15" s="19" t="e">
        <f>#REF!-X15</f>
        <v>#REF!</v>
      </c>
      <c r="Z15" s="19">
        <f>V15-A15</f>
        <v>2320301</v>
      </c>
    </row>
    <row r="16" spans="1:26" ht="19.5" customHeight="1">
      <c r="R16" s="38"/>
    </row>
    <row r="17" spans="18:18" s="19" customFormat="1" ht="19.5" customHeight="1">
      <c r="R17" s="38"/>
    </row>
    <row r="18" spans="18:18" s="19" customFormat="1" ht="19.5" customHeight="1">
      <c r="R18" s="38"/>
    </row>
    <row r="19" spans="18:18" s="19" customFormat="1" ht="19.5" customHeight="1">
      <c r="R19" s="38"/>
    </row>
    <row r="20" spans="18:18" s="19" customFormat="1" ht="19.5" customHeight="1">
      <c r="R20" s="38"/>
    </row>
    <row r="21" spans="18:18" s="19" customFormat="1" ht="19.5" customHeight="1">
      <c r="R21" s="38"/>
    </row>
    <row r="22" spans="18:18" s="19" customFormat="1" ht="19.5" customHeight="1">
      <c r="R22" s="38"/>
    </row>
    <row r="23" spans="18:18" s="19" customFormat="1" ht="19.5" customHeight="1">
      <c r="R23" s="38"/>
    </row>
    <row r="24" spans="18:18" s="19" customFormat="1" ht="19.5" customHeight="1">
      <c r="R24" s="38"/>
    </row>
    <row r="25" spans="18:18" s="19" customFormat="1" ht="19.5" customHeight="1">
      <c r="R25" s="38"/>
    </row>
    <row r="26" spans="18:18" s="19" customFormat="1" ht="19.5" customHeight="1">
      <c r="R26" s="38"/>
    </row>
    <row r="27" spans="18:18" s="19" customFormat="1" ht="19.5" customHeight="1">
      <c r="R27" s="38"/>
    </row>
    <row r="28" spans="18:18" s="19" customFormat="1" ht="19.5" customHeight="1">
      <c r="R28" s="38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H12" sqref="H12"/>
    </sheetView>
  </sheetViews>
  <sheetFormatPr defaultColWidth="7.875" defaultRowHeight="15.75"/>
  <cols>
    <col min="1" max="2" width="37.625" style="96" customWidth="1"/>
    <col min="3" max="3" width="8.5" style="96" hidden="1" customWidth="1"/>
    <col min="4" max="4" width="7.875" style="96" hidden="1" customWidth="1"/>
    <col min="5" max="252" width="7.875" style="96"/>
    <col min="253" max="253" width="35.75" style="96" customWidth="1"/>
    <col min="254" max="254" width="0" style="96" hidden="1" customWidth="1"/>
    <col min="255" max="256" width="12" style="96" customWidth="1"/>
    <col min="257" max="257" width="8" style="96" bestFit="1" customWidth="1"/>
    <col min="258" max="258" width="7.875" style="96" bestFit="1" customWidth="1"/>
    <col min="259" max="260" width="0" style="96" hidden="1" customWidth="1"/>
    <col min="261" max="508" width="7.875" style="96"/>
    <col min="509" max="509" width="35.75" style="96" customWidth="1"/>
    <col min="510" max="510" width="0" style="96" hidden="1" customWidth="1"/>
    <col min="511" max="512" width="12" style="96" customWidth="1"/>
    <col min="513" max="513" width="8" style="96" bestFit="1" customWidth="1"/>
    <col min="514" max="514" width="7.875" style="96" bestFit="1" customWidth="1"/>
    <col min="515" max="516" width="0" style="96" hidden="1" customWidth="1"/>
    <col min="517" max="764" width="7.875" style="96"/>
    <col min="765" max="765" width="35.75" style="96" customWidth="1"/>
    <col min="766" max="766" width="0" style="96" hidden="1" customWidth="1"/>
    <col min="767" max="768" width="12" style="96" customWidth="1"/>
    <col min="769" max="769" width="8" style="96" bestFit="1" customWidth="1"/>
    <col min="770" max="770" width="7.875" style="96" bestFit="1" customWidth="1"/>
    <col min="771" max="772" width="0" style="96" hidden="1" customWidth="1"/>
    <col min="773" max="1020" width="7.875" style="96"/>
    <col min="1021" max="1021" width="35.75" style="96" customWidth="1"/>
    <col min="1022" max="1022" width="0" style="96" hidden="1" customWidth="1"/>
    <col min="1023" max="1024" width="12" style="96" customWidth="1"/>
    <col min="1025" max="1025" width="8" style="96" bestFit="1" customWidth="1"/>
    <col min="1026" max="1026" width="7.875" style="96" bestFit="1" customWidth="1"/>
    <col min="1027" max="1028" width="0" style="96" hidden="1" customWidth="1"/>
    <col min="1029" max="1276" width="7.875" style="96"/>
    <col min="1277" max="1277" width="35.75" style="96" customWidth="1"/>
    <col min="1278" max="1278" width="0" style="96" hidden="1" customWidth="1"/>
    <col min="1279" max="1280" width="12" style="96" customWidth="1"/>
    <col min="1281" max="1281" width="8" style="96" bestFit="1" customWidth="1"/>
    <col min="1282" max="1282" width="7.875" style="96" bestFit="1" customWidth="1"/>
    <col min="1283" max="1284" width="0" style="96" hidden="1" customWidth="1"/>
    <col min="1285" max="1532" width="7.875" style="96"/>
    <col min="1533" max="1533" width="35.75" style="96" customWidth="1"/>
    <col min="1534" max="1534" width="0" style="96" hidden="1" customWidth="1"/>
    <col min="1535" max="1536" width="12" style="96" customWidth="1"/>
    <col min="1537" max="1537" width="8" style="96" bestFit="1" customWidth="1"/>
    <col min="1538" max="1538" width="7.875" style="96" bestFit="1" customWidth="1"/>
    <col min="1539" max="1540" width="0" style="96" hidden="1" customWidth="1"/>
    <col min="1541" max="1788" width="7.875" style="96"/>
    <col min="1789" max="1789" width="35.75" style="96" customWidth="1"/>
    <col min="1790" max="1790" width="0" style="96" hidden="1" customWidth="1"/>
    <col min="1791" max="1792" width="12" style="96" customWidth="1"/>
    <col min="1793" max="1793" width="8" style="96" bestFit="1" customWidth="1"/>
    <col min="1794" max="1794" width="7.875" style="96" bestFit="1" customWidth="1"/>
    <col min="1795" max="1796" width="0" style="96" hidden="1" customWidth="1"/>
    <col min="1797" max="2044" width="7.875" style="96"/>
    <col min="2045" max="2045" width="35.75" style="96" customWidth="1"/>
    <col min="2046" max="2046" width="0" style="96" hidden="1" customWidth="1"/>
    <col min="2047" max="2048" width="12" style="96" customWidth="1"/>
    <col min="2049" max="2049" width="8" style="96" bestFit="1" customWidth="1"/>
    <col min="2050" max="2050" width="7.875" style="96" bestFit="1" customWidth="1"/>
    <col min="2051" max="2052" width="0" style="96" hidden="1" customWidth="1"/>
    <col min="2053" max="2300" width="7.875" style="96"/>
    <col min="2301" max="2301" width="35.75" style="96" customWidth="1"/>
    <col min="2302" max="2302" width="0" style="96" hidden="1" customWidth="1"/>
    <col min="2303" max="2304" width="12" style="96" customWidth="1"/>
    <col min="2305" max="2305" width="8" style="96" bestFit="1" customWidth="1"/>
    <col min="2306" max="2306" width="7.875" style="96" bestFit="1" customWidth="1"/>
    <col min="2307" max="2308" width="0" style="96" hidden="1" customWidth="1"/>
    <col min="2309" max="2556" width="7.875" style="96"/>
    <col min="2557" max="2557" width="35.75" style="96" customWidth="1"/>
    <col min="2558" max="2558" width="0" style="96" hidden="1" customWidth="1"/>
    <col min="2559" max="2560" width="12" style="96" customWidth="1"/>
    <col min="2561" max="2561" width="8" style="96" bestFit="1" customWidth="1"/>
    <col min="2562" max="2562" width="7.875" style="96" bestFit="1" customWidth="1"/>
    <col min="2563" max="2564" width="0" style="96" hidden="1" customWidth="1"/>
    <col min="2565" max="2812" width="7.875" style="96"/>
    <col min="2813" max="2813" width="35.75" style="96" customWidth="1"/>
    <col min="2814" max="2814" width="0" style="96" hidden="1" customWidth="1"/>
    <col min="2815" max="2816" width="12" style="96" customWidth="1"/>
    <col min="2817" max="2817" width="8" style="96" bestFit="1" customWidth="1"/>
    <col min="2818" max="2818" width="7.875" style="96" bestFit="1" customWidth="1"/>
    <col min="2819" max="2820" width="0" style="96" hidden="1" customWidth="1"/>
    <col min="2821" max="3068" width="7.875" style="96"/>
    <col min="3069" max="3069" width="35.75" style="96" customWidth="1"/>
    <col min="3070" max="3070" width="0" style="96" hidden="1" customWidth="1"/>
    <col min="3071" max="3072" width="12" style="96" customWidth="1"/>
    <col min="3073" max="3073" width="8" style="96" bestFit="1" customWidth="1"/>
    <col min="3074" max="3074" width="7.875" style="96" bestFit="1" customWidth="1"/>
    <col min="3075" max="3076" width="0" style="96" hidden="1" customWidth="1"/>
    <col min="3077" max="3324" width="7.875" style="96"/>
    <col min="3325" max="3325" width="35.75" style="96" customWidth="1"/>
    <col min="3326" max="3326" width="0" style="96" hidden="1" customWidth="1"/>
    <col min="3327" max="3328" width="12" style="96" customWidth="1"/>
    <col min="3329" max="3329" width="8" style="96" bestFit="1" customWidth="1"/>
    <col min="3330" max="3330" width="7.875" style="96" bestFit="1" customWidth="1"/>
    <col min="3331" max="3332" width="0" style="96" hidden="1" customWidth="1"/>
    <col min="3333" max="3580" width="7.875" style="96"/>
    <col min="3581" max="3581" width="35.75" style="96" customWidth="1"/>
    <col min="3582" max="3582" width="0" style="96" hidden="1" customWidth="1"/>
    <col min="3583" max="3584" width="12" style="96" customWidth="1"/>
    <col min="3585" max="3585" width="8" style="96" bestFit="1" customWidth="1"/>
    <col min="3586" max="3586" width="7.875" style="96" bestFit="1" customWidth="1"/>
    <col min="3587" max="3588" width="0" style="96" hidden="1" customWidth="1"/>
    <col min="3589" max="3836" width="7.875" style="96"/>
    <col min="3837" max="3837" width="35.75" style="96" customWidth="1"/>
    <col min="3838" max="3838" width="0" style="96" hidden="1" customWidth="1"/>
    <col min="3839" max="3840" width="12" style="96" customWidth="1"/>
    <col min="3841" max="3841" width="8" style="96" bestFit="1" customWidth="1"/>
    <col min="3842" max="3842" width="7.875" style="96" bestFit="1" customWidth="1"/>
    <col min="3843" max="3844" width="0" style="96" hidden="1" customWidth="1"/>
    <col min="3845" max="4092" width="7.875" style="96"/>
    <col min="4093" max="4093" width="35.75" style="96" customWidth="1"/>
    <col min="4094" max="4094" width="0" style="96" hidden="1" customWidth="1"/>
    <col min="4095" max="4096" width="12" style="96" customWidth="1"/>
    <col min="4097" max="4097" width="8" style="96" bestFit="1" customWidth="1"/>
    <col min="4098" max="4098" width="7.875" style="96" bestFit="1" customWidth="1"/>
    <col min="4099" max="4100" width="0" style="96" hidden="1" customWidth="1"/>
    <col min="4101" max="4348" width="7.875" style="96"/>
    <col min="4349" max="4349" width="35.75" style="96" customWidth="1"/>
    <col min="4350" max="4350" width="0" style="96" hidden="1" customWidth="1"/>
    <col min="4351" max="4352" width="12" style="96" customWidth="1"/>
    <col min="4353" max="4353" width="8" style="96" bestFit="1" customWidth="1"/>
    <col min="4354" max="4354" width="7.875" style="96" bestFit="1" customWidth="1"/>
    <col min="4355" max="4356" width="0" style="96" hidden="1" customWidth="1"/>
    <col min="4357" max="4604" width="7.875" style="96"/>
    <col min="4605" max="4605" width="35.75" style="96" customWidth="1"/>
    <col min="4606" max="4606" width="0" style="96" hidden="1" customWidth="1"/>
    <col min="4607" max="4608" width="12" style="96" customWidth="1"/>
    <col min="4609" max="4609" width="8" style="96" bestFit="1" customWidth="1"/>
    <col min="4610" max="4610" width="7.875" style="96" bestFit="1" customWidth="1"/>
    <col min="4611" max="4612" width="0" style="96" hidden="1" customWidth="1"/>
    <col min="4613" max="4860" width="7.875" style="96"/>
    <col min="4861" max="4861" width="35.75" style="96" customWidth="1"/>
    <col min="4862" max="4862" width="0" style="96" hidden="1" customWidth="1"/>
    <col min="4863" max="4864" width="12" style="96" customWidth="1"/>
    <col min="4865" max="4865" width="8" style="96" bestFit="1" customWidth="1"/>
    <col min="4866" max="4866" width="7.875" style="96" bestFit="1" customWidth="1"/>
    <col min="4867" max="4868" width="0" style="96" hidden="1" customWidth="1"/>
    <col min="4869" max="5116" width="7.875" style="96"/>
    <col min="5117" max="5117" width="35.75" style="96" customWidth="1"/>
    <col min="5118" max="5118" width="0" style="96" hidden="1" customWidth="1"/>
    <col min="5119" max="5120" width="12" style="96" customWidth="1"/>
    <col min="5121" max="5121" width="8" style="96" bestFit="1" customWidth="1"/>
    <col min="5122" max="5122" width="7.875" style="96" bestFit="1" customWidth="1"/>
    <col min="5123" max="5124" width="0" style="96" hidden="1" customWidth="1"/>
    <col min="5125" max="5372" width="7.875" style="96"/>
    <col min="5373" max="5373" width="35.75" style="96" customWidth="1"/>
    <col min="5374" max="5374" width="0" style="96" hidden="1" customWidth="1"/>
    <col min="5375" max="5376" width="12" style="96" customWidth="1"/>
    <col min="5377" max="5377" width="8" style="96" bestFit="1" customWidth="1"/>
    <col min="5378" max="5378" width="7.875" style="96" bestFit="1" customWidth="1"/>
    <col min="5379" max="5380" width="0" style="96" hidden="1" customWidth="1"/>
    <col min="5381" max="5628" width="7.875" style="96"/>
    <col min="5629" max="5629" width="35.75" style="96" customWidth="1"/>
    <col min="5630" max="5630" width="0" style="96" hidden="1" customWidth="1"/>
    <col min="5631" max="5632" width="12" style="96" customWidth="1"/>
    <col min="5633" max="5633" width="8" style="96" bestFit="1" customWidth="1"/>
    <col min="5634" max="5634" width="7.875" style="96" bestFit="1" customWidth="1"/>
    <col min="5635" max="5636" width="0" style="96" hidden="1" customWidth="1"/>
    <col min="5637" max="5884" width="7.875" style="96"/>
    <col min="5885" max="5885" width="35.75" style="96" customWidth="1"/>
    <col min="5886" max="5886" width="0" style="96" hidden="1" customWidth="1"/>
    <col min="5887" max="5888" width="12" style="96" customWidth="1"/>
    <col min="5889" max="5889" width="8" style="96" bestFit="1" customWidth="1"/>
    <col min="5890" max="5890" width="7.875" style="96" bestFit="1" customWidth="1"/>
    <col min="5891" max="5892" width="0" style="96" hidden="1" customWidth="1"/>
    <col min="5893" max="6140" width="7.875" style="96"/>
    <col min="6141" max="6141" width="35.75" style="96" customWidth="1"/>
    <col min="6142" max="6142" width="0" style="96" hidden="1" customWidth="1"/>
    <col min="6143" max="6144" width="12" style="96" customWidth="1"/>
    <col min="6145" max="6145" width="8" style="96" bestFit="1" customWidth="1"/>
    <col min="6146" max="6146" width="7.875" style="96" bestFit="1" customWidth="1"/>
    <col min="6147" max="6148" width="0" style="96" hidden="1" customWidth="1"/>
    <col min="6149" max="6396" width="7.875" style="96"/>
    <col min="6397" max="6397" width="35.75" style="96" customWidth="1"/>
    <col min="6398" max="6398" width="0" style="96" hidden="1" customWidth="1"/>
    <col min="6399" max="6400" width="12" style="96" customWidth="1"/>
    <col min="6401" max="6401" width="8" style="96" bestFit="1" customWidth="1"/>
    <col min="6402" max="6402" width="7.875" style="96" bestFit="1" customWidth="1"/>
    <col min="6403" max="6404" width="0" style="96" hidden="1" customWidth="1"/>
    <col min="6405" max="6652" width="7.875" style="96"/>
    <col min="6653" max="6653" width="35.75" style="96" customWidth="1"/>
    <col min="6654" max="6654" width="0" style="96" hidden="1" customWidth="1"/>
    <col min="6655" max="6656" width="12" style="96" customWidth="1"/>
    <col min="6657" max="6657" width="8" style="96" bestFit="1" customWidth="1"/>
    <col min="6658" max="6658" width="7.875" style="96" bestFit="1" customWidth="1"/>
    <col min="6659" max="6660" width="0" style="96" hidden="1" customWidth="1"/>
    <col min="6661" max="6908" width="7.875" style="96"/>
    <col min="6909" max="6909" width="35.75" style="96" customWidth="1"/>
    <col min="6910" max="6910" width="0" style="96" hidden="1" customWidth="1"/>
    <col min="6911" max="6912" width="12" style="96" customWidth="1"/>
    <col min="6913" max="6913" width="8" style="96" bestFit="1" customWidth="1"/>
    <col min="6914" max="6914" width="7.875" style="96" bestFit="1" customWidth="1"/>
    <col min="6915" max="6916" width="0" style="96" hidden="1" customWidth="1"/>
    <col min="6917" max="7164" width="7.875" style="96"/>
    <col min="7165" max="7165" width="35.75" style="96" customWidth="1"/>
    <col min="7166" max="7166" width="0" style="96" hidden="1" customWidth="1"/>
    <col min="7167" max="7168" width="12" style="96" customWidth="1"/>
    <col min="7169" max="7169" width="8" style="96" bestFit="1" customWidth="1"/>
    <col min="7170" max="7170" width="7.875" style="96" bestFit="1" customWidth="1"/>
    <col min="7171" max="7172" width="0" style="96" hidden="1" customWidth="1"/>
    <col min="7173" max="7420" width="7.875" style="96"/>
    <col min="7421" max="7421" width="35.75" style="96" customWidth="1"/>
    <col min="7422" max="7422" width="0" style="96" hidden="1" customWidth="1"/>
    <col min="7423" max="7424" width="12" style="96" customWidth="1"/>
    <col min="7425" max="7425" width="8" style="96" bestFit="1" customWidth="1"/>
    <col min="7426" max="7426" width="7.875" style="96" bestFit="1" customWidth="1"/>
    <col min="7427" max="7428" width="0" style="96" hidden="1" customWidth="1"/>
    <col min="7429" max="7676" width="7.875" style="96"/>
    <col min="7677" max="7677" width="35.75" style="96" customWidth="1"/>
    <col min="7678" max="7678" width="0" style="96" hidden="1" customWidth="1"/>
    <col min="7679" max="7680" width="12" style="96" customWidth="1"/>
    <col min="7681" max="7681" width="8" style="96" bestFit="1" customWidth="1"/>
    <col min="7682" max="7682" width="7.875" style="96" bestFit="1" customWidth="1"/>
    <col min="7683" max="7684" width="0" style="96" hidden="1" customWidth="1"/>
    <col min="7685" max="7932" width="7.875" style="96"/>
    <col min="7933" max="7933" width="35.75" style="96" customWidth="1"/>
    <col min="7934" max="7934" width="0" style="96" hidden="1" customWidth="1"/>
    <col min="7935" max="7936" width="12" style="96" customWidth="1"/>
    <col min="7937" max="7937" width="8" style="96" bestFit="1" customWidth="1"/>
    <col min="7938" max="7938" width="7.875" style="96" bestFit="1" customWidth="1"/>
    <col min="7939" max="7940" width="0" style="96" hidden="1" customWidth="1"/>
    <col min="7941" max="8188" width="7.875" style="96"/>
    <col min="8189" max="8189" width="35.75" style="96" customWidth="1"/>
    <col min="8190" max="8190" width="0" style="96" hidden="1" customWidth="1"/>
    <col min="8191" max="8192" width="12" style="96" customWidth="1"/>
    <col min="8193" max="8193" width="8" style="96" bestFit="1" customWidth="1"/>
    <col min="8194" max="8194" width="7.875" style="96" bestFit="1" customWidth="1"/>
    <col min="8195" max="8196" width="0" style="96" hidden="1" customWidth="1"/>
    <col min="8197" max="8444" width="7.875" style="96"/>
    <col min="8445" max="8445" width="35.75" style="96" customWidth="1"/>
    <col min="8446" max="8446" width="0" style="96" hidden="1" customWidth="1"/>
    <col min="8447" max="8448" width="12" style="96" customWidth="1"/>
    <col min="8449" max="8449" width="8" style="96" bestFit="1" customWidth="1"/>
    <col min="8450" max="8450" width="7.875" style="96" bestFit="1" customWidth="1"/>
    <col min="8451" max="8452" width="0" style="96" hidden="1" customWidth="1"/>
    <col min="8453" max="8700" width="7.875" style="96"/>
    <col min="8701" max="8701" width="35.75" style="96" customWidth="1"/>
    <col min="8702" max="8702" width="0" style="96" hidden="1" customWidth="1"/>
    <col min="8703" max="8704" width="12" style="96" customWidth="1"/>
    <col min="8705" max="8705" width="8" style="96" bestFit="1" customWidth="1"/>
    <col min="8706" max="8706" width="7.875" style="96" bestFit="1" customWidth="1"/>
    <col min="8707" max="8708" width="0" style="96" hidden="1" customWidth="1"/>
    <col min="8709" max="8956" width="7.875" style="96"/>
    <col min="8957" max="8957" width="35.75" style="96" customWidth="1"/>
    <col min="8958" max="8958" width="0" style="96" hidden="1" customWidth="1"/>
    <col min="8959" max="8960" width="12" style="96" customWidth="1"/>
    <col min="8961" max="8961" width="8" style="96" bestFit="1" customWidth="1"/>
    <col min="8962" max="8962" width="7.875" style="96" bestFit="1" customWidth="1"/>
    <col min="8963" max="8964" width="0" style="96" hidden="1" customWidth="1"/>
    <col min="8965" max="9212" width="7.875" style="96"/>
    <col min="9213" max="9213" width="35.75" style="96" customWidth="1"/>
    <col min="9214" max="9214" width="0" style="96" hidden="1" customWidth="1"/>
    <col min="9215" max="9216" width="12" style="96" customWidth="1"/>
    <col min="9217" max="9217" width="8" style="96" bestFit="1" customWidth="1"/>
    <col min="9218" max="9218" width="7.875" style="96" bestFit="1" customWidth="1"/>
    <col min="9219" max="9220" width="0" style="96" hidden="1" customWidth="1"/>
    <col min="9221" max="9468" width="7.875" style="96"/>
    <col min="9469" max="9469" width="35.75" style="96" customWidth="1"/>
    <col min="9470" max="9470" width="0" style="96" hidden="1" customWidth="1"/>
    <col min="9471" max="9472" width="12" style="96" customWidth="1"/>
    <col min="9473" max="9473" width="8" style="96" bestFit="1" customWidth="1"/>
    <col min="9474" max="9474" width="7.875" style="96" bestFit="1" customWidth="1"/>
    <col min="9475" max="9476" width="0" style="96" hidden="1" customWidth="1"/>
    <col min="9477" max="9724" width="7.875" style="96"/>
    <col min="9725" max="9725" width="35.75" style="96" customWidth="1"/>
    <col min="9726" max="9726" width="0" style="96" hidden="1" customWidth="1"/>
    <col min="9727" max="9728" width="12" style="96" customWidth="1"/>
    <col min="9729" max="9729" width="8" style="96" bestFit="1" customWidth="1"/>
    <col min="9730" max="9730" width="7.875" style="96" bestFit="1" customWidth="1"/>
    <col min="9731" max="9732" width="0" style="96" hidden="1" customWidth="1"/>
    <col min="9733" max="9980" width="7.875" style="96"/>
    <col min="9981" max="9981" width="35.75" style="96" customWidth="1"/>
    <col min="9982" max="9982" width="0" style="96" hidden="1" customWidth="1"/>
    <col min="9983" max="9984" width="12" style="96" customWidth="1"/>
    <col min="9985" max="9985" width="8" style="96" bestFit="1" customWidth="1"/>
    <col min="9986" max="9986" width="7.875" style="96" bestFit="1" customWidth="1"/>
    <col min="9987" max="9988" width="0" style="96" hidden="1" customWidth="1"/>
    <col min="9989" max="10236" width="7.875" style="96"/>
    <col min="10237" max="10237" width="35.75" style="96" customWidth="1"/>
    <col min="10238" max="10238" width="0" style="96" hidden="1" customWidth="1"/>
    <col min="10239" max="10240" width="12" style="96" customWidth="1"/>
    <col min="10241" max="10241" width="8" style="96" bestFit="1" customWidth="1"/>
    <col min="10242" max="10242" width="7.875" style="96" bestFit="1" customWidth="1"/>
    <col min="10243" max="10244" width="0" style="96" hidden="1" customWidth="1"/>
    <col min="10245" max="10492" width="7.875" style="96"/>
    <col min="10493" max="10493" width="35.75" style="96" customWidth="1"/>
    <col min="10494" max="10494" width="0" style="96" hidden="1" customWidth="1"/>
    <col min="10495" max="10496" width="12" style="96" customWidth="1"/>
    <col min="10497" max="10497" width="8" style="96" bestFit="1" customWidth="1"/>
    <col min="10498" max="10498" width="7.875" style="96" bestFit="1" customWidth="1"/>
    <col min="10499" max="10500" width="0" style="96" hidden="1" customWidth="1"/>
    <col min="10501" max="10748" width="7.875" style="96"/>
    <col min="10749" max="10749" width="35.75" style="96" customWidth="1"/>
    <col min="10750" max="10750" width="0" style="96" hidden="1" customWidth="1"/>
    <col min="10751" max="10752" width="12" style="96" customWidth="1"/>
    <col min="10753" max="10753" width="8" style="96" bestFit="1" customWidth="1"/>
    <col min="10754" max="10754" width="7.875" style="96" bestFit="1" customWidth="1"/>
    <col min="10755" max="10756" width="0" style="96" hidden="1" customWidth="1"/>
    <col min="10757" max="11004" width="7.875" style="96"/>
    <col min="11005" max="11005" width="35.75" style="96" customWidth="1"/>
    <col min="11006" max="11006" width="0" style="96" hidden="1" customWidth="1"/>
    <col min="11007" max="11008" width="12" style="96" customWidth="1"/>
    <col min="11009" max="11009" width="8" style="96" bestFit="1" customWidth="1"/>
    <col min="11010" max="11010" width="7.875" style="96" bestFit="1" customWidth="1"/>
    <col min="11011" max="11012" width="0" style="96" hidden="1" customWidth="1"/>
    <col min="11013" max="11260" width="7.875" style="96"/>
    <col min="11261" max="11261" width="35.75" style="96" customWidth="1"/>
    <col min="11262" max="11262" width="0" style="96" hidden="1" customWidth="1"/>
    <col min="11263" max="11264" width="12" style="96" customWidth="1"/>
    <col min="11265" max="11265" width="8" style="96" bestFit="1" customWidth="1"/>
    <col min="11266" max="11266" width="7.875" style="96" bestFit="1" customWidth="1"/>
    <col min="11267" max="11268" width="0" style="96" hidden="1" customWidth="1"/>
    <col min="11269" max="11516" width="7.875" style="96"/>
    <col min="11517" max="11517" width="35.75" style="96" customWidth="1"/>
    <col min="11518" max="11518" width="0" style="96" hidden="1" customWidth="1"/>
    <col min="11519" max="11520" width="12" style="96" customWidth="1"/>
    <col min="11521" max="11521" width="8" style="96" bestFit="1" customWidth="1"/>
    <col min="11522" max="11522" width="7.875" style="96" bestFit="1" customWidth="1"/>
    <col min="11523" max="11524" width="0" style="96" hidden="1" customWidth="1"/>
    <col min="11525" max="11772" width="7.875" style="96"/>
    <col min="11773" max="11773" width="35.75" style="96" customWidth="1"/>
    <col min="11774" max="11774" width="0" style="96" hidden="1" customWidth="1"/>
    <col min="11775" max="11776" width="12" style="96" customWidth="1"/>
    <col min="11777" max="11777" width="8" style="96" bestFit="1" customWidth="1"/>
    <col min="11778" max="11778" width="7.875" style="96" bestFit="1" customWidth="1"/>
    <col min="11779" max="11780" width="0" style="96" hidden="1" customWidth="1"/>
    <col min="11781" max="12028" width="7.875" style="96"/>
    <col min="12029" max="12029" width="35.75" style="96" customWidth="1"/>
    <col min="12030" max="12030" width="0" style="96" hidden="1" customWidth="1"/>
    <col min="12031" max="12032" width="12" style="96" customWidth="1"/>
    <col min="12033" max="12033" width="8" style="96" bestFit="1" customWidth="1"/>
    <col min="12034" max="12034" width="7.875" style="96" bestFit="1" customWidth="1"/>
    <col min="12035" max="12036" width="0" style="96" hidden="1" customWidth="1"/>
    <col min="12037" max="12284" width="7.875" style="96"/>
    <col min="12285" max="12285" width="35.75" style="96" customWidth="1"/>
    <col min="12286" max="12286" width="0" style="96" hidden="1" customWidth="1"/>
    <col min="12287" max="12288" width="12" style="96" customWidth="1"/>
    <col min="12289" max="12289" width="8" style="96" bestFit="1" customWidth="1"/>
    <col min="12290" max="12290" width="7.875" style="96" bestFit="1" customWidth="1"/>
    <col min="12291" max="12292" width="0" style="96" hidden="1" customWidth="1"/>
    <col min="12293" max="12540" width="7.875" style="96"/>
    <col min="12541" max="12541" width="35.75" style="96" customWidth="1"/>
    <col min="12542" max="12542" width="0" style="96" hidden="1" customWidth="1"/>
    <col min="12543" max="12544" width="12" style="96" customWidth="1"/>
    <col min="12545" max="12545" width="8" style="96" bestFit="1" customWidth="1"/>
    <col min="12546" max="12546" width="7.875" style="96" bestFit="1" customWidth="1"/>
    <col min="12547" max="12548" width="0" style="96" hidden="1" customWidth="1"/>
    <col min="12549" max="12796" width="7.875" style="96"/>
    <col min="12797" max="12797" width="35.75" style="96" customWidth="1"/>
    <col min="12798" max="12798" width="0" style="96" hidden="1" customWidth="1"/>
    <col min="12799" max="12800" width="12" style="96" customWidth="1"/>
    <col min="12801" max="12801" width="8" style="96" bestFit="1" customWidth="1"/>
    <col min="12802" max="12802" width="7.875" style="96" bestFit="1" customWidth="1"/>
    <col min="12803" max="12804" width="0" style="96" hidden="1" customWidth="1"/>
    <col min="12805" max="13052" width="7.875" style="96"/>
    <col min="13053" max="13053" width="35.75" style="96" customWidth="1"/>
    <col min="13054" max="13054" width="0" style="96" hidden="1" customWidth="1"/>
    <col min="13055" max="13056" width="12" style="96" customWidth="1"/>
    <col min="13057" max="13057" width="8" style="96" bestFit="1" customWidth="1"/>
    <col min="13058" max="13058" width="7.875" style="96" bestFit="1" customWidth="1"/>
    <col min="13059" max="13060" width="0" style="96" hidden="1" customWidth="1"/>
    <col min="13061" max="13308" width="7.875" style="96"/>
    <col min="13309" max="13309" width="35.75" style="96" customWidth="1"/>
    <col min="13310" max="13310" width="0" style="96" hidden="1" customWidth="1"/>
    <col min="13311" max="13312" width="12" style="96" customWidth="1"/>
    <col min="13313" max="13313" width="8" style="96" bestFit="1" customWidth="1"/>
    <col min="13314" max="13314" width="7.875" style="96" bestFit="1" customWidth="1"/>
    <col min="13315" max="13316" width="0" style="96" hidden="1" customWidth="1"/>
    <col min="13317" max="13564" width="7.875" style="96"/>
    <col min="13565" max="13565" width="35.75" style="96" customWidth="1"/>
    <col min="13566" max="13566" width="0" style="96" hidden="1" customWidth="1"/>
    <col min="13567" max="13568" width="12" style="96" customWidth="1"/>
    <col min="13569" max="13569" width="8" style="96" bestFit="1" customWidth="1"/>
    <col min="13570" max="13570" width="7.875" style="96" bestFit="1" customWidth="1"/>
    <col min="13571" max="13572" width="0" style="96" hidden="1" customWidth="1"/>
    <col min="13573" max="13820" width="7.875" style="96"/>
    <col min="13821" max="13821" width="35.75" style="96" customWidth="1"/>
    <col min="13822" max="13822" width="0" style="96" hidden="1" customWidth="1"/>
    <col min="13823" max="13824" width="12" style="96" customWidth="1"/>
    <col min="13825" max="13825" width="8" style="96" bestFit="1" customWidth="1"/>
    <col min="13826" max="13826" width="7.875" style="96" bestFit="1" customWidth="1"/>
    <col min="13827" max="13828" width="0" style="96" hidden="1" customWidth="1"/>
    <col min="13829" max="14076" width="7.875" style="96"/>
    <col min="14077" max="14077" width="35.75" style="96" customWidth="1"/>
    <col min="14078" max="14078" width="0" style="96" hidden="1" customWidth="1"/>
    <col min="14079" max="14080" width="12" style="96" customWidth="1"/>
    <col min="14081" max="14081" width="8" style="96" bestFit="1" customWidth="1"/>
    <col min="14082" max="14082" width="7.875" style="96" bestFit="1" customWidth="1"/>
    <col min="14083" max="14084" width="0" style="96" hidden="1" customWidth="1"/>
    <col min="14085" max="14332" width="7.875" style="96"/>
    <col min="14333" max="14333" width="35.75" style="96" customWidth="1"/>
    <col min="14334" max="14334" width="0" style="96" hidden="1" customWidth="1"/>
    <col min="14335" max="14336" width="12" style="96" customWidth="1"/>
    <col min="14337" max="14337" width="8" style="96" bestFit="1" customWidth="1"/>
    <col min="14338" max="14338" width="7.875" style="96" bestFit="1" customWidth="1"/>
    <col min="14339" max="14340" width="0" style="96" hidden="1" customWidth="1"/>
    <col min="14341" max="14588" width="7.875" style="96"/>
    <col min="14589" max="14589" width="35.75" style="96" customWidth="1"/>
    <col min="14590" max="14590" width="0" style="96" hidden="1" customWidth="1"/>
    <col min="14591" max="14592" width="12" style="96" customWidth="1"/>
    <col min="14593" max="14593" width="8" style="96" bestFit="1" customWidth="1"/>
    <col min="14594" max="14594" width="7.875" style="96" bestFit="1" customWidth="1"/>
    <col min="14595" max="14596" width="0" style="96" hidden="1" customWidth="1"/>
    <col min="14597" max="14844" width="7.875" style="96"/>
    <col min="14845" max="14845" width="35.75" style="96" customWidth="1"/>
    <col min="14846" max="14846" width="0" style="96" hidden="1" customWidth="1"/>
    <col min="14847" max="14848" width="12" style="96" customWidth="1"/>
    <col min="14849" max="14849" width="8" style="96" bestFit="1" customWidth="1"/>
    <col min="14850" max="14850" width="7.875" style="96" bestFit="1" customWidth="1"/>
    <col min="14851" max="14852" width="0" style="96" hidden="1" customWidth="1"/>
    <col min="14853" max="15100" width="7.875" style="96"/>
    <col min="15101" max="15101" width="35.75" style="96" customWidth="1"/>
    <col min="15102" max="15102" width="0" style="96" hidden="1" customWidth="1"/>
    <col min="15103" max="15104" width="12" style="96" customWidth="1"/>
    <col min="15105" max="15105" width="8" style="96" bestFit="1" customWidth="1"/>
    <col min="15106" max="15106" width="7.875" style="96" bestFit="1" customWidth="1"/>
    <col min="15107" max="15108" width="0" style="96" hidden="1" customWidth="1"/>
    <col min="15109" max="15356" width="7.875" style="96"/>
    <col min="15357" max="15357" width="35.75" style="96" customWidth="1"/>
    <col min="15358" max="15358" width="0" style="96" hidden="1" customWidth="1"/>
    <col min="15359" max="15360" width="12" style="96" customWidth="1"/>
    <col min="15361" max="15361" width="8" style="96" bestFit="1" customWidth="1"/>
    <col min="15362" max="15362" width="7.875" style="96" bestFit="1" customWidth="1"/>
    <col min="15363" max="15364" width="0" style="96" hidden="1" customWidth="1"/>
    <col min="15365" max="15612" width="7.875" style="96"/>
    <col min="15613" max="15613" width="35.75" style="96" customWidth="1"/>
    <col min="15614" max="15614" width="0" style="96" hidden="1" customWidth="1"/>
    <col min="15615" max="15616" width="12" style="96" customWidth="1"/>
    <col min="15617" max="15617" width="8" style="96" bestFit="1" customWidth="1"/>
    <col min="15618" max="15618" width="7.875" style="96" bestFit="1" customWidth="1"/>
    <col min="15619" max="15620" width="0" style="96" hidden="1" customWidth="1"/>
    <col min="15621" max="15868" width="7.875" style="96"/>
    <col min="15869" max="15869" width="35.75" style="96" customWidth="1"/>
    <col min="15870" max="15870" width="0" style="96" hidden="1" customWidth="1"/>
    <col min="15871" max="15872" width="12" style="96" customWidth="1"/>
    <col min="15873" max="15873" width="8" style="96" bestFit="1" customWidth="1"/>
    <col min="15874" max="15874" width="7.875" style="96" bestFit="1" customWidth="1"/>
    <col min="15875" max="15876" width="0" style="96" hidden="1" customWidth="1"/>
    <col min="15877" max="16124" width="7.875" style="96"/>
    <col min="16125" max="16125" width="35.75" style="96" customWidth="1"/>
    <col min="16126" max="16126" width="0" style="96" hidden="1" customWidth="1"/>
    <col min="16127" max="16128" width="12" style="96" customWidth="1"/>
    <col min="16129" max="16129" width="8" style="96" bestFit="1" customWidth="1"/>
    <col min="16130" max="16130" width="7.875" style="96" bestFit="1" customWidth="1"/>
    <col min="16131" max="16132" width="0" style="96" hidden="1" customWidth="1"/>
    <col min="16133" max="16384" width="7.875" style="96"/>
  </cols>
  <sheetData>
    <row r="1" spans="1:2" ht="27" customHeight="1">
      <c r="A1" s="115" t="s">
        <v>95</v>
      </c>
      <c r="B1" s="95"/>
    </row>
    <row r="2" spans="1:2" ht="39.950000000000003" customHeight="1">
      <c r="A2" s="97" t="s">
        <v>79</v>
      </c>
      <c r="B2" s="98"/>
    </row>
    <row r="3" spans="1:2" s="100" customFormat="1" ht="18.75" customHeight="1">
      <c r="A3" s="99"/>
      <c r="B3" s="69" t="s">
        <v>37</v>
      </c>
    </row>
    <row r="4" spans="1:2" s="103" customFormat="1" ht="53.25" customHeight="1">
      <c r="A4" s="101" t="s">
        <v>62</v>
      </c>
      <c r="B4" s="93" t="s">
        <v>109</v>
      </c>
    </row>
    <row r="5" spans="1:2" s="106" customFormat="1" ht="53.25" customHeight="1">
      <c r="A5" s="75" t="s">
        <v>418</v>
      </c>
      <c r="B5" s="75" t="s">
        <v>418</v>
      </c>
    </row>
    <row r="6" spans="1:2" s="106" customFormat="1" ht="53.25" customHeight="1">
      <c r="A6" s="138"/>
      <c r="B6" s="139"/>
    </row>
    <row r="7" spans="1:2" s="106" customFormat="1" ht="53.25" customHeight="1">
      <c r="A7" s="138"/>
      <c r="B7" s="139"/>
    </row>
    <row r="8" spans="1:2" s="110" customFormat="1" ht="53.25" customHeight="1">
      <c r="A8" s="141" t="s">
        <v>617</v>
      </c>
      <c r="B8" s="132"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topLeftCell="A13" workbookViewId="0">
      <selection activeCell="A17" sqref="A17:XFD17"/>
    </sheetView>
  </sheetViews>
  <sheetFormatPr defaultRowHeight="15.75"/>
  <cols>
    <col min="1" max="1" width="41.625" style="52" customWidth="1"/>
    <col min="2" max="2" width="41.625" style="54" customWidth="1"/>
    <col min="3" max="16384" width="9" style="52"/>
  </cols>
  <sheetData>
    <row r="1" spans="1:2" ht="26.25" customHeight="1">
      <c r="A1" s="55" t="s">
        <v>96</v>
      </c>
    </row>
    <row r="2" spans="1:2" ht="24.75" customHeight="1">
      <c r="A2" s="194" t="s">
        <v>93</v>
      </c>
      <c r="B2" s="194"/>
    </row>
    <row r="3" spans="1:2" s="55" customFormat="1" ht="24" customHeight="1">
      <c r="B3" s="53" t="s">
        <v>27</v>
      </c>
    </row>
    <row r="4" spans="1:2" s="62" customFormat="1" ht="18.75" customHeight="1">
      <c r="A4" s="56" t="s">
        <v>356</v>
      </c>
      <c r="B4" s="66" t="s">
        <v>108</v>
      </c>
    </row>
    <row r="5" spans="1:2" s="65" customFormat="1" ht="18.75" customHeight="1">
      <c r="A5" s="117" t="s">
        <v>357</v>
      </c>
      <c r="B5" s="118"/>
    </row>
    <row r="6" spans="1:2" s="65" customFormat="1" ht="18.75" customHeight="1">
      <c r="A6" s="117" t="s">
        <v>358</v>
      </c>
      <c r="B6" s="118"/>
    </row>
    <row r="7" spans="1:2" s="65" customFormat="1" ht="18.75" customHeight="1">
      <c r="A7" s="117" t="s">
        <v>359</v>
      </c>
      <c r="B7" s="118"/>
    </row>
    <row r="8" spans="1:2" s="55" customFormat="1" ht="18.75" customHeight="1">
      <c r="A8" s="117" t="s">
        <v>360</v>
      </c>
      <c r="B8" s="118"/>
    </row>
    <row r="9" spans="1:2" s="62" customFormat="1" ht="18.75" customHeight="1">
      <c r="A9" s="117" t="s">
        <v>361</v>
      </c>
      <c r="B9" s="118"/>
    </row>
    <row r="10" spans="1:2">
      <c r="A10" s="117" t="s">
        <v>362</v>
      </c>
      <c r="B10" s="118"/>
    </row>
    <row r="11" spans="1:2">
      <c r="A11" s="117" t="s">
        <v>363</v>
      </c>
      <c r="B11" s="118"/>
    </row>
    <row r="12" spans="1:2">
      <c r="A12" s="117" t="s">
        <v>364</v>
      </c>
      <c r="B12" s="118"/>
    </row>
    <row r="13" spans="1:2">
      <c r="A13" s="117" t="s">
        <v>365</v>
      </c>
      <c r="B13" s="118"/>
    </row>
    <row r="14" spans="1:2">
      <c r="A14" s="117" t="s">
        <v>366</v>
      </c>
      <c r="B14" s="118"/>
    </row>
    <row r="15" spans="1:2">
      <c r="A15" s="117" t="s">
        <v>367</v>
      </c>
      <c r="B15" s="118"/>
    </row>
    <row r="16" spans="1:2">
      <c r="A16" s="117" t="s">
        <v>368</v>
      </c>
      <c r="B16" s="118"/>
    </row>
    <row r="17" spans="1:2">
      <c r="A17" s="117" t="s">
        <v>369</v>
      </c>
      <c r="B17" s="118"/>
    </row>
    <row r="18" spans="1:2">
      <c r="A18" s="117" t="s">
        <v>370</v>
      </c>
      <c r="B18" s="118"/>
    </row>
    <row r="19" spans="1:2">
      <c r="A19" s="117" t="s">
        <v>371</v>
      </c>
      <c r="B19" s="118"/>
    </row>
    <row r="20" spans="1:2">
      <c r="A20" s="117" t="s">
        <v>372</v>
      </c>
      <c r="B20" s="118"/>
    </row>
    <row r="21" spans="1:2">
      <c r="A21" s="117" t="s">
        <v>373</v>
      </c>
      <c r="B21" s="118"/>
    </row>
    <row r="22" spans="1:2">
      <c r="A22" s="117" t="s">
        <v>374</v>
      </c>
      <c r="B22" s="118"/>
    </row>
    <row r="23" spans="1:2">
      <c r="A23" s="117" t="s">
        <v>375</v>
      </c>
      <c r="B23" s="118"/>
    </row>
    <row r="24" spans="1:2">
      <c r="A24" s="117" t="s">
        <v>376</v>
      </c>
      <c r="B24" s="118"/>
    </row>
    <row r="25" spans="1:2">
      <c r="A25" s="117" t="s">
        <v>377</v>
      </c>
      <c r="B25" s="118"/>
    </row>
    <row r="26" spans="1:2">
      <c r="A26" s="117" t="s">
        <v>378</v>
      </c>
      <c r="B26" s="118"/>
    </row>
    <row r="27" spans="1:2">
      <c r="A27" s="117" t="s">
        <v>379</v>
      </c>
      <c r="B27" s="118"/>
    </row>
    <row r="28" spans="1:2">
      <c r="A28" s="117" t="s">
        <v>380</v>
      </c>
      <c r="B28" s="118"/>
    </row>
    <row r="29" spans="1:2">
      <c r="A29" s="120" t="s">
        <v>381</v>
      </c>
      <c r="B29" s="118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AB38" sqref="AB38"/>
    </sheetView>
  </sheetViews>
  <sheetFormatPr defaultColWidth="7" defaultRowHeight="15"/>
  <cols>
    <col min="1" max="1" width="59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75</v>
      </c>
    </row>
    <row r="2" spans="1:24" ht="28.5" customHeight="1">
      <c r="A2" s="195" t="s">
        <v>80</v>
      </c>
      <c r="B2" s="187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25.5" customHeight="1">
      <c r="A4" s="11" t="s">
        <v>70</v>
      </c>
      <c r="B4" s="13" t="s">
        <v>110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25.5" customHeight="1">
      <c r="A5" s="111" t="s">
        <v>71</v>
      </c>
      <c r="B5" s="123">
        <f>SUM(B6,B7,B12,B21,B28,B30,B34)</f>
        <v>1063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35" si="0">H5-B5</f>
        <v>595158.15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35" si="1">N5-B5</f>
        <v>641985.94999999995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35" si="2">B5-V5</f>
        <v>-658317.53</v>
      </c>
      <c r="X5" s="3" t="e">
        <f>T5-A5</f>
        <v>#VALUE!</v>
      </c>
    </row>
    <row r="6" spans="1:24" s="3" customFormat="1" ht="25.5" customHeight="1">
      <c r="A6" s="121" t="s">
        <v>116</v>
      </c>
      <c r="B6" s="123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25.5" customHeight="1">
      <c r="A7" s="121" t="s">
        <v>117</v>
      </c>
      <c r="B7" s="123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25.5" customHeight="1">
      <c r="A8" s="122" t="s">
        <v>382</v>
      </c>
      <c r="B8" s="11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25.5" customHeight="1">
      <c r="A9" s="122" t="s">
        <v>383</v>
      </c>
      <c r="B9" s="11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25.5" customHeight="1">
      <c r="A10" s="111" t="s">
        <v>119</v>
      </c>
      <c r="B10" s="123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25.5" customHeight="1">
      <c r="A11" s="122" t="s">
        <v>384</v>
      </c>
      <c r="B11" s="11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25.5" customHeight="1">
      <c r="A12" s="111" t="s">
        <v>120</v>
      </c>
      <c r="B12" s="123">
        <v>1063</v>
      </c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25.5" customHeight="1">
      <c r="A13" s="122" t="s">
        <v>385</v>
      </c>
      <c r="B13" s="11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25.5" customHeight="1">
      <c r="A14" s="122" t="s">
        <v>386</v>
      </c>
      <c r="B14" s="116"/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25.5" customHeight="1">
      <c r="A15" s="122" t="s">
        <v>387</v>
      </c>
      <c r="B15" s="11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25.5" customHeight="1">
      <c r="A16" s="122" t="s">
        <v>388</v>
      </c>
      <c r="B16" s="116"/>
      <c r="F16" s="42"/>
      <c r="G16" s="42"/>
      <c r="H16" s="42"/>
      <c r="L16" s="42"/>
      <c r="M16" s="42"/>
      <c r="N16" s="42"/>
      <c r="T16" s="43"/>
      <c r="U16" s="43"/>
      <c r="V16" s="43"/>
    </row>
    <row r="17" spans="1:22" s="3" customFormat="1" ht="25.5" customHeight="1">
      <c r="A17" s="122" t="s">
        <v>389</v>
      </c>
      <c r="B17" s="116"/>
      <c r="F17" s="42"/>
      <c r="G17" s="42"/>
      <c r="H17" s="42"/>
      <c r="L17" s="42"/>
      <c r="M17" s="42"/>
      <c r="N17" s="42"/>
      <c r="T17" s="43"/>
      <c r="U17" s="43"/>
      <c r="V17" s="43"/>
    </row>
    <row r="18" spans="1:22" s="3" customFormat="1" ht="25.5" customHeight="1">
      <c r="A18" s="122" t="s">
        <v>390</v>
      </c>
      <c r="B18" s="116"/>
      <c r="F18" s="42"/>
      <c r="G18" s="42"/>
      <c r="H18" s="42"/>
      <c r="L18" s="42"/>
      <c r="M18" s="42"/>
      <c r="N18" s="42"/>
      <c r="T18" s="43"/>
      <c r="U18" s="43"/>
      <c r="V18" s="43"/>
    </row>
    <row r="19" spans="1:22" s="3" customFormat="1" ht="25.5" customHeight="1">
      <c r="A19" s="122" t="s">
        <v>391</v>
      </c>
      <c r="B19" s="116"/>
      <c r="F19" s="42"/>
      <c r="G19" s="42"/>
      <c r="H19" s="42"/>
      <c r="L19" s="42"/>
      <c r="M19" s="42"/>
      <c r="N19" s="42"/>
      <c r="T19" s="43"/>
      <c r="U19" s="43"/>
      <c r="V19" s="43"/>
    </row>
    <row r="20" spans="1:22" s="3" customFormat="1" ht="25.5" customHeight="1">
      <c r="A20" s="122" t="s">
        <v>392</v>
      </c>
      <c r="B20" s="116"/>
      <c r="F20" s="42"/>
      <c r="G20" s="42"/>
      <c r="H20" s="42"/>
      <c r="L20" s="42"/>
      <c r="M20" s="42"/>
      <c r="N20" s="42"/>
      <c r="T20" s="43"/>
      <c r="U20" s="43"/>
      <c r="V20" s="43"/>
    </row>
    <row r="21" spans="1:22" s="3" customFormat="1" ht="25.5" customHeight="1">
      <c r="A21" s="111" t="s">
        <v>121</v>
      </c>
      <c r="B21" s="123"/>
      <c r="F21" s="42"/>
      <c r="G21" s="42"/>
      <c r="H21" s="42"/>
      <c r="L21" s="42"/>
      <c r="M21" s="42"/>
      <c r="N21" s="42"/>
      <c r="T21" s="43"/>
      <c r="U21" s="43"/>
      <c r="V21" s="43"/>
    </row>
    <row r="22" spans="1:22" s="3" customFormat="1" ht="25.5" customHeight="1">
      <c r="A22" s="122" t="s">
        <v>393</v>
      </c>
      <c r="B22" s="116"/>
      <c r="F22" s="42"/>
      <c r="G22" s="42"/>
      <c r="H22" s="42"/>
      <c r="L22" s="42"/>
      <c r="M22" s="42"/>
      <c r="N22" s="42"/>
      <c r="T22" s="43"/>
      <c r="U22" s="43"/>
      <c r="V22" s="43"/>
    </row>
    <row r="23" spans="1:22" s="3" customFormat="1" ht="25.5" customHeight="1">
      <c r="A23" s="122" t="s">
        <v>394</v>
      </c>
      <c r="B23" s="116"/>
      <c r="F23" s="42"/>
      <c r="G23" s="42"/>
      <c r="H23" s="42"/>
      <c r="L23" s="42"/>
      <c r="M23" s="42"/>
      <c r="N23" s="42"/>
      <c r="T23" s="43"/>
      <c r="U23" s="43"/>
      <c r="V23" s="43"/>
    </row>
    <row r="24" spans="1:22" s="3" customFormat="1" ht="25.5" customHeight="1">
      <c r="A24" s="122" t="s">
        <v>395</v>
      </c>
      <c r="B24" s="116"/>
      <c r="F24" s="42"/>
      <c r="G24" s="42"/>
      <c r="H24" s="42"/>
      <c r="L24" s="42"/>
      <c r="M24" s="42"/>
      <c r="N24" s="42"/>
      <c r="T24" s="43"/>
      <c r="U24" s="43"/>
      <c r="V24" s="43"/>
    </row>
    <row r="25" spans="1:22" s="3" customFormat="1" ht="25.5" customHeight="1">
      <c r="A25" s="122" t="s">
        <v>396</v>
      </c>
      <c r="B25" s="116"/>
      <c r="F25" s="42"/>
      <c r="G25" s="42"/>
      <c r="H25" s="42"/>
      <c r="L25" s="42"/>
      <c r="M25" s="42"/>
      <c r="N25" s="42"/>
      <c r="T25" s="43"/>
      <c r="U25" s="43"/>
      <c r="V25" s="43"/>
    </row>
    <row r="26" spans="1:22" s="3" customFormat="1" ht="25.5" customHeight="1">
      <c r="A26" s="122" t="s">
        <v>397</v>
      </c>
      <c r="B26" s="116"/>
      <c r="F26" s="42"/>
      <c r="G26" s="42"/>
      <c r="H26" s="42"/>
      <c r="L26" s="42"/>
      <c r="M26" s="42"/>
      <c r="N26" s="42"/>
      <c r="T26" s="43"/>
      <c r="U26" s="43"/>
      <c r="V26" s="43"/>
    </row>
    <row r="27" spans="1:22" s="3" customFormat="1" ht="25.5" customHeight="1">
      <c r="A27" s="122" t="s">
        <v>398</v>
      </c>
      <c r="B27" s="116"/>
      <c r="F27" s="42"/>
      <c r="G27" s="42"/>
      <c r="H27" s="42"/>
      <c r="L27" s="42"/>
      <c r="M27" s="42"/>
      <c r="N27" s="42"/>
      <c r="T27" s="43"/>
      <c r="U27" s="43"/>
      <c r="V27" s="43"/>
    </row>
    <row r="28" spans="1:22" s="3" customFormat="1" ht="25.5" customHeight="1">
      <c r="A28" s="111" t="s">
        <v>123</v>
      </c>
      <c r="B28" s="123"/>
      <c r="F28" s="42"/>
      <c r="G28" s="42"/>
      <c r="H28" s="42"/>
      <c r="L28" s="42"/>
      <c r="M28" s="42"/>
      <c r="N28" s="42"/>
      <c r="T28" s="43"/>
      <c r="U28" s="43"/>
      <c r="V28" s="43"/>
    </row>
    <row r="29" spans="1:22" s="3" customFormat="1" ht="25.5" customHeight="1">
      <c r="A29" s="122" t="s">
        <v>399</v>
      </c>
      <c r="B29" s="116"/>
      <c r="F29" s="42"/>
      <c r="G29" s="42"/>
      <c r="H29" s="42"/>
      <c r="L29" s="42"/>
      <c r="M29" s="42"/>
      <c r="N29" s="42"/>
      <c r="T29" s="43"/>
      <c r="U29" s="43"/>
      <c r="V29" s="43"/>
    </row>
    <row r="30" spans="1:22" s="3" customFormat="1" ht="25.5" customHeight="1">
      <c r="A30" s="111" t="s">
        <v>127</v>
      </c>
      <c r="B30" s="123"/>
      <c r="F30" s="42"/>
      <c r="G30" s="42"/>
      <c r="H30" s="42"/>
      <c r="L30" s="42"/>
      <c r="M30" s="42"/>
      <c r="N30" s="42"/>
      <c r="T30" s="43"/>
      <c r="U30" s="43"/>
      <c r="V30" s="43"/>
    </row>
    <row r="31" spans="1:22" s="3" customFormat="1" ht="25.5" customHeight="1">
      <c r="A31" s="122" t="s">
        <v>400</v>
      </c>
      <c r="B31" s="116"/>
      <c r="F31" s="42"/>
      <c r="G31" s="42"/>
      <c r="H31" s="42"/>
      <c r="L31" s="42"/>
      <c r="M31" s="42"/>
      <c r="N31" s="42"/>
      <c r="T31" s="43"/>
      <c r="U31" s="43"/>
      <c r="V31" s="43"/>
    </row>
    <row r="32" spans="1:22" s="3" customFormat="1" ht="25.5" customHeight="1">
      <c r="A32" s="122" t="s">
        <v>401</v>
      </c>
      <c r="B32" s="116"/>
      <c r="F32" s="42"/>
      <c r="G32" s="42"/>
      <c r="H32" s="42"/>
      <c r="L32" s="42"/>
      <c r="M32" s="42"/>
      <c r="N32" s="42"/>
      <c r="T32" s="43"/>
      <c r="U32" s="43"/>
      <c r="V32" s="43"/>
    </row>
    <row r="33" spans="1:24" s="3" customFormat="1" ht="25.5" customHeight="1">
      <c r="A33" s="122" t="s">
        <v>402</v>
      </c>
      <c r="B33" s="116"/>
      <c r="F33" s="42"/>
      <c r="G33" s="42"/>
      <c r="H33" s="42"/>
      <c r="L33" s="42"/>
      <c r="M33" s="42"/>
      <c r="N33" s="42"/>
      <c r="T33" s="43"/>
      <c r="U33" s="43"/>
      <c r="V33" s="43"/>
    </row>
    <row r="34" spans="1:24" s="3" customFormat="1" ht="25.5" customHeight="1">
      <c r="A34" s="111" t="s">
        <v>602</v>
      </c>
      <c r="B34" s="123"/>
      <c r="F34" s="42"/>
      <c r="G34" s="42"/>
      <c r="H34" s="42"/>
      <c r="L34" s="42"/>
      <c r="M34" s="42"/>
      <c r="N34" s="42"/>
      <c r="T34" s="43"/>
      <c r="U34" s="43"/>
      <c r="V34" s="43"/>
    </row>
    <row r="35" spans="1:24" s="2" customFormat="1" ht="25.5" customHeight="1">
      <c r="A35" s="111" t="s">
        <v>73</v>
      </c>
      <c r="B35" s="8"/>
      <c r="C35" s="30">
        <v>105429</v>
      </c>
      <c r="D35" s="31">
        <v>595734.14</v>
      </c>
      <c r="E35" s="2">
        <f>104401+13602</f>
        <v>118003</v>
      </c>
      <c r="F35" s="32" t="s">
        <v>7</v>
      </c>
      <c r="G35" s="32" t="s">
        <v>18</v>
      </c>
      <c r="H35" s="33">
        <v>596221.15</v>
      </c>
      <c r="I35" s="1" t="e">
        <f>F35-A35</f>
        <v>#VALUE!</v>
      </c>
      <c r="J35" s="30">
        <f t="shared" si="0"/>
        <v>596221.15</v>
      </c>
      <c r="K35" s="30">
        <v>75943</v>
      </c>
      <c r="L35" s="32" t="s">
        <v>7</v>
      </c>
      <c r="M35" s="32" t="s">
        <v>18</v>
      </c>
      <c r="N35" s="33">
        <v>643048.94999999995</v>
      </c>
      <c r="O35" s="1" t="e">
        <f>L35-A35</f>
        <v>#VALUE!</v>
      </c>
      <c r="P35" s="30">
        <f t="shared" si="1"/>
        <v>643048.94999999995</v>
      </c>
      <c r="R35" s="2">
        <v>717759</v>
      </c>
      <c r="T35" s="34" t="s">
        <v>7</v>
      </c>
      <c r="U35" s="34" t="s">
        <v>18</v>
      </c>
      <c r="V35" s="35">
        <v>659380.53</v>
      </c>
      <c r="W35" s="2">
        <f t="shared" si="2"/>
        <v>-659380.53</v>
      </c>
      <c r="X35" s="2" t="e">
        <f>T35-A35</f>
        <v>#VALUE!</v>
      </c>
    </row>
    <row r="36" spans="1:24" s="2" customFormat="1" ht="25.5" customHeight="1">
      <c r="A36" s="94" t="s">
        <v>8</v>
      </c>
      <c r="B36" s="140">
        <v>1063</v>
      </c>
      <c r="F36" s="27" t="str">
        <f>""</f>
        <v/>
      </c>
      <c r="G36" s="27" t="str">
        <f>""</f>
        <v/>
      </c>
      <c r="H36" s="27" t="str">
        <f>""</f>
        <v/>
      </c>
      <c r="I36" s="1"/>
      <c r="L36" s="27" t="str">
        <f>""</f>
        <v/>
      </c>
      <c r="M36" s="28" t="str">
        <f>""</f>
        <v/>
      </c>
      <c r="N36" s="27" t="str">
        <f>""</f>
        <v/>
      </c>
      <c r="V36" s="7" t="e">
        <f>V37+#REF!+#REF!+#REF!+#REF!+#REF!+#REF!+#REF!+#REF!+#REF!+#REF!+#REF!+#REF!+#REF!+#REF!+#REF!+#REF!+#REF!+#REF!+#REF!+#REF!</f>
        <v>#REF!</v>
      </c>
      <c r="W36" s="7" t="e">
        <f>W37+#REF!+#REF!+#REF!+#REF!+#REF!+#REF!+#REF!+#REF!+#REF!+#REF!+#REF!+#REF!+#REF!+#REF!+#REF!+#REF!+#REF!+#REF!+#REF!+#REF!</f>
        <v>#VALUE!</v>
      </c>
    </row>
    <row r="37" spans="1:24" ht="19.5" customHeight="1">
      <c r="B37" s="1" t="s">
        <v>618</v>
      </c>
      <c r="P37" s="38"/>
      <c r="T37" s="39" t="s">
        <v>3</v>
      </c>
      <c r="U37" s="39" t="s">
        <v>23</v>
      </c>
      <c r="V37" s="40">
        <v>19998</v>
      </c>
      <c r="W37" s="19" t="e">
        <f>B37-V37</f>
        <v>#VALUE!</v>
      </c>
      <c r="X37" s="19">
        <f>T37-A37</f>
        <v>232</v>
      </c>
    </row>
    <row r="38" spans="1:24" ht="19.5" customHeight="1">
      <c r="P38" s="38"/>
      <c r="T38" s="39" t="s">
        <v>2</v>
      </c>
      <c r="U38" s="39" t="s">
        <v>24</v>
      </c>
      <c r="V38" s="40">
        <v>19998</v>
      </c>
      <c r="W38" s="19">
        <f>B38-V38</f>
        <v>-19998</v>
      </c>
      <c r="X38" s="19">
        <f>T38-A38</f>
        <v>23203</v>
      </c>
    </row>
    <row r="39" spans="1:24" ht="19.5" customHeight="1">
      <c r="P39" s="38"/>
      <c r="T39" s="39" t="s">
        <v>1</v>
      </c>
      <c r="U39" s="39" t="s">
        <v>25</v>
      </c>
      <c r="V39" s="40">
        <v>19998</v>
      </c>
      <c r="W39" s="19">
        <f>B39-V39</f>
        <v>-19998</v>
      </c>
      <c r="X39" s="19">
        <f>T39-A39</f>
        <v>2320301</v>
      </c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  <row r="51" spans="16:16" ht="19.5" customHeight="1">
      <c r="P51" s="38"/>
    </row>
    <row r="52" spans="16:16" ht="19.5" customHeight="1">
      <c r="P5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AB55" sqref="AB55"/>
    </sheetView>
  </sheetViews>
  <sheetFormatPr defaultColWidth="7" defaultRowHeight="15"/>
  <cols>
    <col min="1" max="1" width="14.375" style="3" customWidth="1"/>
    <col min="2" max="2" width="61" style="2" customWidth="1"/>
    <col min="3" max="3" width="13" style="144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0.25" customHeight="1">
      <c r="A1" s="18" t="s">
        <v>97</v>
      </c>
    </row>
    <row r="2" spans="1:25" ht="23.25">
      <c r="A2" s="195" t="s">
        <v>81</v>
      </c>
      <c r="B2" s="196"/>
      <c r="C2" s="187"/>
      <c r="G2" s="19"/>
      <c r="H2" s="19"/>
      <c r="I2" s="19"/>
    </row>
    <row r="3" spans="1:25" s="2" customFormat="1">
      <c r="A3" s="3"/>
      <c r="C3" s="149" t="s">
        <v>12</v>
      </c>
      <c r="E3" s="2">
        <v>12.11</v>
      </c>
      <c r="G3" s="2">
        <v>12.22</v>
      </c>
      <c r="J3" s="1"/>
      <c r="M3" s="2">
        <v>1.2</v>
      </c>
    </row>
    <row r="4" spans="1:25" s="14" customFormat="1" ht="21.75" customHeight="1">
      <c r="A4" s="11" t="s">
        <v>10</v>
      </c>
      <c r="B4" s="12" t="s">
        <v>11</v>
      </c>
      <c r="C4" s="145" t="s">
        <v>110</v>
      </c>
      <c r="G4" s="15" t="s">
        <v>10</v>
      </c>
      <c r="H4" s="15" t="s">
        <v>9</v>
      </c>
      <c r="I4" s="15" t="s">
        <v>8</v>
      </c>
      <c r="J4" s="16"/>
      <c r="M4" s="15" t="s">
        <v>10</v>
      </c>
      <c r="N4" s="17" t="s">
        <v>9</v>
      </c>
      <c r="O4" s="15" t="s">
        <v>8</v>
      </c>
    </row>
    <row r="5" spans="1:25" s="14" customFormat="1" ht="21.75" customHeight="1">
      <c r="A5" s="129" t="s">
        <v>422</v>
      </c>
      <c r="B5" s="128" t="s">
        <v>420</v>
      </c>
      <c r="C5" s="150"/>
      <c r="G5" s="15"/>
      <c r="H5" s="15"/>
      <c r="I5" s="15"/>
      <c r="J5" s="16"/>
      <c r="M5" s="15"/>
      <c r="N5" s="17"/>
      <c r="O5" s="15"/>
    </row>
    <row r="6" spans="1:25" s="14" customFormat="1" ht="21.75" customHeight="1">
      <c r="A6" s="5" t="s">
        <v>423</v>
      </c>
      <c r="B6" s="51" t="s">
        <v>421</v>
      </c>
      <c r="C6" s="146"/>
      <c r="G6" s="15"/>
      <c r="H6" s="15"/>
      <c r="I6" s="15"/>
      <c r="J6" s="16"/>
      <c r="M6" s="15"/>
      <c r="N6" s="17"/>
      <c r="O6" s="15"/>
    </row>
    <row r="7" spans="1:25" s="14" customFormat="1" ht="23.25" customHeight="1">
      <c r="A7" s="47">
        <v>2070702</v>
      </c>
      <c r="B7" s="51" t="s">
        <v>424</v>
      </c>
      <c r="C7" s="146"/>
      <c r="G7" s="15"/>
      <c r="H7" s="15"/>
      <c r="I7" s="15"/>
      <c r="J7" s="16"/>
      <c r="M7" s="15"/>
      <c r="N7" s="17"/>
      <c r="O7" s="15"/>
    </row>
    <row r="8" spans="1:25" s="14" customFormat="1" ht="23.25" customHeight="1">
      <c r="A8" s="6" t="s">
        <v>32</v>
      </c>
      <c r="B8" s="111" t="s">
        <v>72</v>
      </c>
      <c r="C8" s="151"/>
      <c r="G8" s="15"/>
      <c r="H8" s="15"/>
      <c r="I8" s="15"/>
      <c r="J8" s="16"/>
      <c r="M8" s="15"/>
      <c r="N8" s="17"/>
      <c r="O8" s="15"/>
    </row>
    <row r="9" spans="1:25" s="44" customFormat="1" ht="24" customHeight="1">
      <c r="A9" s="5">
        <v>20822</v>
      </c>
      <c r="B9" s="51" t="s">
        <v>425</v>
      </c>
      <c r="C9" s="146"/>
      <c r="E9" s="44">
        <v>7616.62</v>
      </c>
      <c r="G9" s="45" t="s">
        <v>6</v>
      </c>
      <c r="H9" s="45" t="s">
        <v>19</v>
      </c>
      <c r="I9" s="45">
        <v>7616.62</v>
      </c>
      <c r="J9" s="44">
        <f t="shared" ref="J9:J31" si="0">G9-A9</f>
        <v>-721</v>
      </c>
      <c r="K9" s="44">
        <f t="shared" ref="K9:K31" si="1">I9-C9</f>
        <v>7616.62</v>
      </c>
      <c r="M9" s="45" t="s">
        <v>6</v>
      </c>
      <c r="N9" s="45" t="s">
        <v>19</v>
      </c>
      <c r="O9" s="45">
        <v>7749.58</v>
      </c>
      <c r="P9" s="44">
        <f t="shared" ref="P9:P31" si="2">M9-A9</f>
        <v>-721</v>
      </c>
      <c r="Q9" s="44">
        <f t="shared" ref="Q9:Q31" si="3">O9-C9</f>
        <v>7749.58</v>
      </c>
      <c r="U9" s="46" t="s">
        <v>6</v>
      </c>
      <c r="V9" s="46" t="s">
        <v>19</v>
      </c>
      <c r="W9" s="46">
        <v>8475.4699999999993</v>
      </c>
      <c r="X9" s="44">
        <f t="shared" ref="X9:X31" si="4">C9-W9</f>
        <v>-8475.4699999999993</v>
      </c>
      <c r="Y9" s="44">
        <f t="shared" ref="Y9:Y31" si="5">U9-A9</f>
        <v>-721</v>
      </c>
    </row>
    <row r="10" spans="1:25" s="48" customFormat="1" ht="24" customHeight="1">
      <c r="A10" s="47">
        <v>2082201</v>
      </c>
      <c r="B10" s="51" t="s">
        <v>426</v>
      </c>
      <c r="C10" s="146"/>
      <c r="E10" s="48">
        <v>3922.87</v>
      </c>
      <c r="G10" s="49" t="s">
        <v>5</v>
      </c>
      <c r="H10" s="49" t="s">
        <v>20</v>
      </c>
      <c r="I10" s="49">
        <v>3922.87</v>
      </c>
      <c r="J10" s="48">
        <f t="shared" si="0"/>
        <v>-72100</v>
      </c>
      <c r="K10" s="48">
        <f t="shared" si="1"/>
        <v>3922.87</v>
      </c>
      <c r="L10" s="48">
        <v>750</v>
      </c>
      <c r="M10" s="49" t="s">
        <v>5</v>
      </c>
      <c r="N10" s="49" t="s">
        <v>20</v>
      </c>
      <c r="O10" s="49">
        <v>4041.81</v>
      </c>
      <c r="P10" s="48">
        <f t="shared" si="2"/>
        <v>-72100</v>
      </c>
      <c r="Q10" s="48">
        <f t="shared" si="3"/>
        <v>4041.81</v>
      </c>
      <c r="U10" s="50" t="s">
        <v>5</v>
      </c>
      <c r="V10" s="50" t="s">
        <v>20</v>
      </c>
      <c r="W10" s="50">
        <v>4680.9399999999996</v>
      </c>
      <c r="X10" s="48">
        <f t="shared" si="4"/>
        <v>-4680.9399999999996</v>
      </c>
      <c r="Y10" s="48">
        <f t="shared" si="5"/>
        <v>-72100</v>
      </c>
    </row>
    <row r="11" spans="1:25" s="48" customFormat="1" ht="24" customHeight="1">
      <c r="A11" s="47">
        <v>2082202</v>
      </c>
      <c r="B11" s="51" t="s">
        <v>427</v>
      </c>
      <c r="C11" s="146"/>
      <c r="G11" s="49"/>
      <c r="H11" s="49"/>
      <c r="I11" s="49"/>
      <c r="M11" s="49"/>
      <c r="N11" s="49"/>
      <c r="O11" s="49"/>
      <c r="U11" s="50"/>
      <c r="V11" s="50"/>
      <c r="W11" s="50"/>
    </row>
    <row r="12" spans="1:25" s="48" customFormat="1" ht="24" customHeight="1">
      <c r="A12" s="47">
        <v>2082299</v>
      </c>
      <c r="B12" s="51" t="s">
        <v>428</v>
      </c>
      <c r="C12" s="146"/>
      <c r="G12" s="49"/>
      <c r="H12" s="49"/>
      <c r="I12" s="49"/>
      <c r="M12" s="49"/>
      <c r="N12" s="49"/>
      <c r="O12" s="49"/>
      <c r="U12" s="50"/>
      <c r="V12" s="50"/>
      <c r="W12" s="50"/>
    </row>
    <row r="13" spans="1:25" s="48" customFormat="1" ht="24" customHeight="1">
      <c r="A13" s="5">
        <v>20823</v>
      </c>
      <c r="B13" s="51" t="s">
        <v>383</v>
      </c>
      <c r="C13" s="146"/>
      <c r="G13" s="49"/>
      <c r="H13" s="49"/>
      <c r="I13" s="49"/>
      <c r="M13" s="49"/>
      <c r="N13" s="49"/>
      <c r="O13" s="49"/>
      <c r="U13" s="50"/>
      <c r="V13" s="50"/>
      <c r="W13" s="50"/>
    </row>
    <row r="14" spans="1:25" s="48" customFormat="1" ht="24" customHeight="1">
      <c r="A14" s="47">
        <v>2082302</v>
      </c>
      <c r="B14" s="51" t="s">
        <v>429</v>
      </c>
      <c r="C14" s="146"/>
      <c r="G14" s="49"/>
      <c r="H14" s="49"/>
      <c r="I14" s="49"/>
      <c r="M14" s="49"/>
      <c r="N14" s="49"/>
      <c r="O14" s="49"/>
      <c r="U14" s="50"/>
      <c r="V14" s="50"/>
      <c r="W14" s="50"/>
    </row>
    <row r="15" spans="1:25" s="48" customFormat="1" ht="24" customHeight="1">
      <c r="A15" s="47">
        <v>2082399</v>
      </c>
      <c r="B15" s="51" t="s">
        <v>430</v>
      </c>
      <c r="C15" s="146"/>
      <c r="G15" s="49"/>
      <c r="H15" s="49"/>
      <c r="I15" s="49"/>
      <c r="M15" s="49"/>
      <c r="N15" s="49"/>
      <c r="O15" s="49"/>
      <c r="U15" s="50"/>
      <c r="V15" s="50"/>
      <c r="W15" s="50"/>
    </row>
    <row r="16" spans="1:25" s="2" customFormat="1" ht="24" customHeight="1">
      <c r="A16" s="6" t="s">
        <v>33</v>
      </c>
      <c r="B16" s="6" t="s">
        <v>31</v>
      </c>
      <c r="C16" s="151"/>
      <c r="D16" s="30">
        <v>105429</v>
      </c>
      <c r="E16" s="31">
        <v>595734.14</v>
      </c>
      <c r="F16" s="2">
        <f>104401+13602</f>
        <v>118003</v>
      </c>
      <c r="G16" s="32" t="s">
        <v>7</v>
      </c>
      <c r="H16" s="32" t="s">
        <v>18</v>
      </c>
      <c r="I16" s="33">
        <v>596221.15</v>
      </c>
      <c r="J16" s="1">
        <f t="shared" si="0"/>
        <v>-11</v>
      </c>
      <c r="K16" s="30">
        <f t="shared" si="1"/>
        <v>596221.15</v>
      </c>
      <c r="L16" s="30">
        <v>75943</v>
      </c>
      <c r="M16" s="32" t="s">
        <v>7</v>
      </c>
      <c r="N16" s="32" t="s">
        <v>18</v>
      </c>
      <c r="O16" s="33">
        <v>643048.94999999995</v>
      </c>
      <c r="P16" s="1">
        <f t="shared" si="2"/>
        <v>-11</v>
      </c>
      <c r="Q16" s="30">
        <f t="shared" si="3"/>
        <v>643048.94999999995</v>
      </c>
      <c r="S16" s="2">
        <v>717759</v>
      </c>
      <c r="U16" s="34" t="s">
        <v>7</v>
      </c>
      <c r="V16" s="34" t="s">
        <v>18</v>
      </c>
      <c r="W16" s="35">
        <v>659380.53</v>
      </c>
      <c r="X16" s="2">
        <f t="shared" si="4"/>
        <v>-659380.53</v>
      </c>
      <c r="Y16" s="2">
        <f t="shared" si="5"/>
        <v>-11</v>
      </c>
    </row>
    <row r="17" spans="1:25" s="2" customFormat="1" ht="24" customHeight="1">
      <c r="A17" s="5">
        <v>21208</v>
      </c>
      <c r="B17" s="51" t="s">
        <v>386</v>
      </c>
      <c r="C17" s="146">
        <v>179.8</v>
      </c>
      <c r="D17" s="30"/>
      <c r="E17" s="31"/>
      <c r="G17" s="32"/>
      <c r="H17" s="32"/>
      <c r="I17" s="33"/>
      <c r="J17" s="1"/>
      <c r="K17" s="30"/>
      <c r="L17" s="30"/>
      <c r="M17" s="32"/>
      <c r="N17" s="32"/>
      <c r="O17" s="33"/>
      <c r="P17" s="1"/>
      <c r="Q17" s="30"/>
      <c r="U17" s="34"/>
      <c r="V17" s="34"/>
      <c r="W17" s="35"/>
    </row>
    <row r="18" spans="1:25" s="2" customFormat="1" ht="24" customHeight="1">
      <c r="A18" s="47">
        <v>2120801</v>
      </c>
      <c r="B18" s="51" t="s">
        <v>431</v>
      </c>
      <c r="C18" s="146">
        <v>156.80000000000001</v>
      </c>
      <c r="D18" s="30"/>
      <c r="E18" s="31"/>
      <c r="G18" s="32"/>
      <c r="H18" s="32"/>
      <c r="I18" s="33"/>
      <c r="J18" s="1"/>
      <c r="K18" s="30"/>
      <c r="L18" s="30"/>
      <c r="M18" s="32"/>
      <c r="N18" s="32"/>
      <c r="O18" s="33"/>
      <c r="P18" s="1"/>
      <c r="Q18" s="30"/>
      <c r="U18" s="34"/>
      <c r="V18" s="34"/>
      <c r="W18" s="35"/>
    </row>
    <row r="19" spans="1:25" s="2" customFormat="1" ht="24" customHeight="1">
      <c r="A19" s="47">
        <v>2120802</v>
      </c>
      <c r="B19" s="51" t="s">
        <v>432</v>
      </c>
      <c r="C19" s="146">
        <v>23</v>
      </c>
      <c r="D19" s="30"/>
      <c r="E19" s="31"/>
      <c r="G19" s="32"/>
      <c r="H19" s="32"/>
      <c r="I19" s="33"/>
      <c r="J19" s="1"/>
      <c r="K19" s="30"/>
      <c r="L19" s="30"/>
      <c r="M19" s="32"/>
      <c r="N19" s="32"/>
      <c r="O19" s="33"/>
      <c r="P19" s="1"/>
      <c r="Q19" s="30"/>
      <c r="U19" s="34"/>
      <c r="V19" s="34"/>
      <c r="W19" s="35"/>
    </row>
    <row r="20" spans="1:25" s="2" customFormat="1" ht="24" customHeight="1">
      <c r="A20" s="47">
        <v>2120803</v>
      </c>
      <c r="B20" s="51" t="s">
        <v>433</v>
      </c>
      <c r="C20" s="146"/>
      <c r="D20" s="30"/>
      <c r="E20" s="31"/>
      <c r="G20" s="32"/>
      <c r="H20" s="32"/>
      <c r="I20" s="33"/>
      <c r="J20" s="1"/>
      <c r="K20" s="30"/>
      <c r="L20" s="30"/>
      <c r="M20" s="32"/>
      <c r="N20" s="32"/>
      <c r="O20" s="33"/>
      <c r="P20" s="1"/>
      <c r="Q20" s="30"/>
      <c r="U20" s="34"/>
      <c r="V20" s="34"/>
      <c r="W20" s="35"/>
    </row>
    <row r="21" spans="1:25" s="2" customFormat="1" ht="24" customHeight="1">
      <c r="A21" s="47">
        <v>2120804</v>
      </c>
      <c r="B21" s="51" t="s">
        <v>434</v>
      </c>
      <c r="C21" s="146"/>
      <c r="D21" s="30"/>
      <c r="E21" s="31"/>
      <c r="G21" s="32"/>
      <c r="H21" s="32"/>
      <c r="I21" s="33"/>
      <c r="J21" s="1"/>
      <c r="K21" s="30"/>
      <c r="L21" s="30"/>
      <c r="M21" s="32"/>
      <c r="N21" s="32"/>
      <c r="O21" s="33"/>
      <c r="P21" s="1"/>
      <c r="Q21" s="30"/>
      <c r="U21" s="34"/>
      <c r="V21" s="34"/>
      <c r="W21" s="35"/>
    </row>
    <row r="22" spans="1:25" s="2" customFormat="1" ht="24" customHeight="1">
      <c r="A22" s="47">
        <v>2120805</v>
      </c>
      <c r="B22" s="51" t="s">
        <v>435</v>
      </c>
      <c r="C22" s="146"/>
      <c r="D22" s="30"/>
      <c r="E22" s="31"/>
      <c r="G22" s="32"/>
      <c r="H22" s="32"/>
      <c r="I22" s="33"/>
      <c r="J22" s="1"/>
      <c r="K22" s="30"/>
      <c r="L22" s="30"/>
      <c r="M22" s="32"/>
      <c r="N22" s="32"/>
      <c r="O22" s="33"/>
      <c r="P22" s="1"/>
      <c r="Q22" s="30"/>
      <c r="U22" s="34"/>
      <c r="V22" s="34"/>
      <c r="W22" s="35"/>
    </row>
    <row r="23" spans="1:25" s="2" customFormat="1" ht="24" customHeight="1">
      <c r="A23" s="47">
        <v>2120806</v>
      </c>
      <c r="B23" s="51" t="s">
        <v>436</v>
      </c>
      <c r="C23" s="146"/>
      <c r="D23" s="30"/>
      <c r="E23" s="31"/>
      <c r="G23" s="32"/>
      <c r="H23" s="32"/>
      <c r="I23" s="33"/>
      <c r="J23" s="1"/>
      <c r="K23" s="30"/>
      <c r="L23" s="30"/>
      <c r="M23" s="32"/>
      <c r="N23" s="32"/>
      <c r="O23" s="33"/>
      <c r="P23" s="1"/>
      <c r="Q23" s="30"/>
      <c r="U23" s="34"/>
      <c r="V23" s="34"/>
      <c r="W23" s="35"/>
    </row>
    <row r="24" spans="1:25" s="2" customFormat="1" ht="24" customHeight="1">
      <c r="A24" s="47">
        <v>2120807</v>
      </c>
      <c r="B24" s="51" t="s">
        <v>437</v>
      </c>
      <c r="C24" s="146"/>
      <c r="D24" s="30"/>
      <c r="E24" s="31"/>
      <c r="G24" s="32"/>
      <c r="H24" s="32"/>
      <c r="I24" s="33"/>
      <c r="J24" s="1"/>
      <c r="K24" s="30"/>
      <c r="L24" s="30"/>
      <c r="M24" s="32"/>
      <c r="N24" s="32"/>
      <c r="O24" s="33"/>
      <c r="P24" s="1"/>
      <c r="Q24" s="30"/>
      <c r="U24" s="34"/>
      <c r="V24" s="34"/>
      <c r="W24" s="35"/>
    </row>
    <row r="25" spans="1:25" s="2" customFormat="1" ht="24" customHeight="1">
      <c r="A25" s="47">
        <v>2120809</v>
      </c>
      <c r="B25" s="51" t="s">
        <v>438</v>
      </c>
      <c r="C25" s="146"/>
      <c r="D25" s="30"/>
      <c r="E25" s="31"/>
      <c r="G25" s="32"/>
      <c r="H25" s="32"/>
      <c r="I25" s="33"/>
      <c r="J25" s="1"/>
      <c r="K25" s="30"/>
      <c r="L25" s="30"/>
      <c r="M25" s="32"/>
      <c r="N25" s="32"/>
      <c r="O25" s="33"/>
      <c r="P25" s="1"/>
      <c r="Q25" s="30"/>
      <c r="U25" s="34"/>
      <c r="V25" s="34"/>
      <c r="W25" s="35"/>
    </row>
    <row r="26" spans="1:25" s="2" customFormat="1" ht="24" customHeight="1">
      <c r="A26" s="47" t="s">
        <v>439</v>
      </c>
      <c r="B26" s="51" t="s">
        <v>440</v>
      </c>
      <c r="C26" s="146"/>
      <c r="D26" s="30"/>
      <c r="E26" s="31"/>
      <c r="G26" s="32"/>
      <c r="H26" s="32"/>
      <c r="I26" s="33"/>
      <c r="J26" s="1"/>
      <c r="K26" s="30"/>
      <c r="L26" s="30"/>
      <c r="M26" s="32"/>
      <c r="N26" s="32"/>
      <c r="O26" s="33"/>
      <c r="P26" s="1"/>
      <c r="Q26" s="30"/>
      <c r="U26" s="34"/>
      <c r="V26" s="34"/>
      <c r="W26" s="35"/>
    </row>
    <row r="27" spans="1:25" s="2" customFormat="1" ht="24" customHeight="1">
      <c r="A27" s="5">
        <v>21211</v>
      </c>
      <c r="B27" s="51" t="s">
        <v>389</v>
      </c>
      <c r="C27" s="146"/>
      <c r="D27" s="30"/>
      <c r="E27" s="31"/>
      <c r="G27" s="32"/>
      <c r="H27" s="32"/>
      <c r="I27" s="33"/>
      <c r="J27" s="1"/>
      <c r="K27" s="30"/>
      <c r="L27" s="30"/>
      <c r="M27" s="32"/>
      <c r="N27" s="32"/>
      <c r="O27" s="33"/>
      <c r="P27" s="1"/>
      <c r="Q27" s="30"/>
      <c r="U27" s="34"/>
      <c r="V27" s="34"/>
      <c r="W27" s="35"/>
    </row>
    <row r="28" spans="1:25" s="2" customFormat="1" ht="24" customHeight="1">
      <c r="A28" s="5">
        <v>21212</v>
      </c>
      <c r="B28" s="51" t="s">
        <v>390</v>
      </c>
      <c r="C28" s="146"/>
      <c r="D28" s="30"/>
      <c r="E28" s="31"/>
      <c r="G28" s="32"/>
      <c r="H28" s="32"/>
      <c r="I28" s="33"/>
      <c r="J28" s="1"/>
      <c r="K28" s="30"/>
      <c r="L28" s="30"/>
      <c r="M28" s="32"/>
      <c r="N28" s="32"/>
      <c r="O28" s="33"/>
      <c r="P28" s="1"/>
      <c r="Q28" s="30"/>
      <c r="U28" s="34"/>
      <c r="V28" s="34"/>
      <c r="W28" s="35"/>
    </row>
    <row r="29" spans="1:25" s="2" customFormat="1" ht="24" customHeight="1">
      <c r="A29" s="47">
        <v>2121201</v>
      </c>
      <c r="B29" s="51" t="s">
        <v>441</v>
      </c>
      <c r="C29" s="146"/>
      <c r="D29" s="30"/>
      <c r="E29" s="30">
        <v>7616.62</v>
      </c>
      <c r="G29" s="32" t="s">
        <v>6</v>
      </c>
      <c r="H29" s="32" t="s">
        <v>19</v>
      </c>
      <c r="I29" s="33">
        <v>7616.62</v>
      </c>
      <c r="J29" s="1">
        <f t="shared" si="0"/>
        <v>-2101100</v>
      </c>
      <c r="K29" s="30">
        <f t="shared" si="1"/>
        <v>7616.62</v>
      </c>
      <c r="L29" s="30"/>
      <c r="M29" s="32" t="s">
        <v>6</v>
      </c>
      <c r="N29" s="32" t="s">
        <v>19</v>
      </c>
      <c r="O29" s="33">
        <v>7749.58</v>
      </c>
      <c r="P29" s="1">
        <f t="shared" si="2"/>
        <v>-2101100</v>
      </c>
      <c r="Q29" s="30">
        <f t="shared" si="3"/>
        <v>7749.58</v>
      </c>
      <c r="U29" s="34" t="s">
        <v>6</v>
      </c>
      <c r="V29" s="34" t="s">
        <v>19</v>
      </c>
      <c r="W29" s="35">
        <v>8475.4699999999993</v>
      </c>
      <c r="X29" s="2">
        <f t="shared" si="4"/>
        <v>-8475.4699999999993</v>
      </c>
      <c r="Y29" s="2">
        <f t="shared" si="5"/>
        <v>-2101100</v>
      </c>
    </row>
    <row r="30" spans="1:25" s="2" customFormat="1" ht="24" customHeight="1">
      <c r="A30" s="47">
        <v>2121202</v>
      </c>
      <c r="B30" s="51" t="s">
        <v>442</v>
      </c>
      <c r="C30" s="146"/>
      <c r="D30" s="30"/>
      <c r="E30" s="30">
        <v>3922.87</v>
      </c>
      <c r="G30" s="32" t="s">
        <v>5</v>
      </c>
      <c r="H30" s="32" t="s">
        <v>20</v>
      </c>
      <c r="I30" s="33">
        <v>3922.87</v>
      </c>
      <c r="J30" s="1">
        <f t="shared" si="0"/>
        <v>-111101</v>
      </c>
      <c r="K30" s="30">
        <f t="shared" si="1"/>
        <v>3922.87</v>
      </c>
      <c r="L30" s="30">
        <v>750</v>
      </c>
      <c r="M30" s="32" t="s">
        <v>5</v>
      </c>
      <c r="N30" s="32" t="s">
        <v>20</v>
      </c>
      <c r="O30" s="33">
        <v>4041.81</v>
      </c>
      <c r="P30" s="1">
        <f t="shared" si="2"/>
        <v>-111101</v>
      </c>
      <c r="Q30" s="30">
        <f t="shared" si="3"/>
        <v>4041.81</v>
      </c>
      <c r="U30" s="34" t="s">
        <v>5</v>
      </c>
      <c r="V30" s="34" t="s">
        <v>20</v>
      </c>
      <c r="W30" s="35">
        <v>4680.9399999999996</v>
      </c>
      <c r="X30" s="2">
        <f t="shared" si="4"/>
        <v>-4680.9399999999996</v>
      </c>
      <c r="Y30" s="2">
        <f t="shared" si="5"/>
        <v>-111101</v>
      </c>
    </row>
    <row r="31" spans="1:25" s="2" customFormat="1" ht="24" customHeight="1">
      <c r="A31" s="47">
        <v>2121203</v>
      </c>
      <c r="B31" s="51" t="s">
        <v>443</v>
      </c>
      <c r="C31" s="146"/>
      <c r="D31" s="37"/>
      <c r="E31" s="37">
        <v>135.6</v>
      </c>
      <c r="G31" s="32" t="s">
        <v>4</v>
      </c>
      <c r="H31" s="32" t="s">
        <v>21</v>
      </c>
      <c r="I31" s="33">
        <v>135.6</v>
      </c>
      <c r="J31" s="1">
        <f t="shared" si="0"/>
        <v>-111004</v>
      </c>
      <c r="K31" s="30">
        <f t="shared" si="1"/>
        <v>135.6</v>
      </c>
      <c r="L31" s="30"/>
      <c r="M31" s="32" t="s">
        <v>4</v>
      </c>
      <c r="N31" s="32" t="s">
        <v>21</v>
      </c>
      <c r="O31" s="33">
        <v>135.6</v>
      </c>
      <c r="P31" s="1">
        <f t="shared" si="2"/>
        <v>-111004</v>
      </c>
      <c r="Q31" s="30">
        <f t="shared" si="3"/>
        <v>135.6</v>
      </c>
      <c r="U31" s="34" t="s">
        <v>4</v>
      </c>
      <c r="V31" s="34" t="s">
        <v>21</v>
      </c>
      <c r="W31" s="35">
        <v>135.6</v>
      </c>
      <c r="X31" s="2">
        <f t="shared" si="4"/>
        <v>-135.6</v>
      </c>
      <c r="Y31" s="2">
        <f t="shared" si="5"/>
        <v>-111004</v>
      </c>
    </row>
    <row r="32" spans="1:25" s="2" customFormat="1" ht="24" customHeight="1">
      <c r="A32" s="130">
        <v>21213</v>
      </c>
      <c r="B32" s="131" t="s">
        <v>391</v>
      </c>
      <c r="C32" s="146"/>
      <c r="D32" s="37"/>
      <c r="E32" s="37"/>
      <c r="G32" s="32"/>
      <c r="H32" s="32"/>
      <c r="I32" s="33"/>
      <c r="J32" s="1"/>
      <c r="K32" s="30"/>
      <c r="L32" s="30"/>
      <c r="M32" s="32"/>
      <c r="N32" s="32"/>
      <c r="O32" s="33"/>
      <c r="P32" s="1"/>
      <c r="Q32" s="30"/>
      <c r="U32" s="34"/>
      <c r="V32" s="34"/>
      <c r="W32" s="35"/>
    </row>
    <row r="33" spans="1:23" s="2" customFormat="1" ht="24" customHeight="1">
      <c r="A33" s="47">
        <v>2121399</v>
      </c>
      <c r="B33" s="51" t="s">
        <v>444</v>
      </c>
      <c r="C33" s="146"/>
      <c r="D33" s="37"/>
      <c r="E33" s="37"/>
      <c r="G33" s="32"/>
      <c r="H33" s="32"/>
      <c r="I33" s="33"/>
      <c r="J33" s="1"/>
      <c r="K33" s="30"/>
      <c r="L33" s="30"/>
      <c r="M33" s="32"/>
      <c r="N33" s="32"/>
      <c r="O33" s="33"/>
      <c r="P33" s="1"/>
      <c r="Q33" s="30"/>
      <c r="U33" s="34"/>
      <c r="V33" s="34"/>
      <c r="W33" s="35"/>
    </row>
    <row r="34" spans="1:23" s="3" customFormat="1" ht="24" customHeight="1">
      <c r="A34" s="6" t="s">
        <v>603</v>
      </c>
      <c r="B34" s="111" t="s">
        <v>604</v>
      </c>
      <c r="C34" s="151"/>
      <c r="G34" s="42"/>
      <c r="H34" s="42"/>
      <c r="I34" s="42"/>
      <c r="M34" s="42"/>
      <c r="N34" s="42"/>
      <c r="O34" s="42"/>
      <c r="U34" s="43"/>
      <c r="V34" s="43"/>
      <c r="W34" s="43"/>
    </row>
    <row r="35" spans="1:23" s="2" customFormat="1" ht="24" customHeight="1">
      <c r="A35" s="5">
        <v>21366</v>
      </c>
      <c r="B35" s="51" t="s">
        <v>394</v>
      </c>
      <c r="C35" s="146"/>
      <c r="D35" s="37"/>
      <c r="E35" s="37"/>
      <c r="G35" s="32"/>
      <c r="H35" s="32"/>
      <c r="I35" s="33"/>
      <c r="J35" s="1"/>
      <c r="K35" s="30"/>
      <c r="L35" s="30"/>
      <c r="M35" s="32"/>
      <c r="N35" s="32"/>
      <c r="O35" s="33"/>
      <c r="P35" s="1"/>
      <c r="Q35" s="30"/>
      <c r="U35" s="34"/>
      <c r="V35" s="34"/>
      <c r="W35" s="35"/>
    </row>
    <row r="36" spans="1:23" s="2" customFormat="1" ht="24" customHeight="1">
      <c r="A36" s="47">
        <v>2136602</v>
      </c>
      <c r="B36" s="51" t="s">
        <v>445</v>
      </c>
      <c r="C36" s="146"/>
      <c r="D36" s="37"/>
      <c r="E36" s="37"/>
      <c r="G36" s="32"/>
      <c r="H36" s="32"/>
      <c r="I36" s="33"/>
      <c r="J36" s="1"/>
      <c r="K36" s="30"/>
      <c r="L36" s="30"/>
      <c r="M36" s="32"/>
      <c r="N36" s="32"/>
      <c r="O36" s="33"/>
      <c r="P36" s="1"/>
      <c r="Q36" s="30"/>
      <c r="U36" s="34"/>
      <c r="V36" s="34"/>
      <c r="W36" s="35"/>
    </row>
    <row r="37" spans="1:23" s="2" customFormat="1" ht="24" customHeight="1">
      <c r="A37" s="130">
        <v>21369</v>
      </c>
      <c r="B37" s="131" t="s">
        <v>397</v>
      </c>
      <c r="C37" s="146"/>
      <c r="D37" s="37"/>
      <c r="E37" s="37"/>
      <c r="G37" s="32"/>
      <c r="H37" s="32"/>
      <c r="I37" s="33"/>
      <c r="J37" s="1"/>
      <c r="K37" s="30"/>
      <c r="L37" s="30"/>
      <c r="M37" s="32"/>
      <c r="N37" s="32"/>
      <c r="O37" s="33"/>
      <c r="P37" s="1"/>
      <c r="Q37" s="30"/>
      <c r="U37" s="34"/>
      <c r="V37" s="34"/>
      <c r="W37" s="35"/>
    </row>
    <row r="38" spans="1:23" s="2" customFormat="1" ht="24" customHeight="1">
      <c r="A38" s="47">
        <v>2136901</v>
      </c>
      <c r="B38" s="51" t="s">
        <v>446</v>
      </c>
      <c r="C38" s="146"/>
      <c r="D38" s="37"/>
      <c r="E38" s="37"/>
      <c r="G38" s="32"/>
      <c r="H38" s="32"/>
      <c r="I38" s="33"/>
      <c r="J38" s="1"/>
      <c r="K38" s="30"/>
      <c r="L38" s="30"/>
      <c r="M38" s="32"/>
      <c r="N38" s="32"/>
      <c r="O38" s="33"/>
      <c r="P38" s="1"/>
      <c r="Q38" s="30"/>
      <c r="U38" s="34"/>
      <c r="V38" s="34"/>
      <c r="W38" s="35"/>
    </row>
    <row r="39" spans="1:23" s="2" customFormat="1" ht="24" customHeight="1">
      <c r="A39" s="6" t="s">
        <v>605</v>
      </c>
      <c r="B39" s="111" t="s">
        <v>123</v>
      </c>
      <c r="C39" s="146"/>
      <c r="D39" s="37"/>
      <c r="E39" s="37"/>
      <c r="G39" s="32"/>
      <c r="H39" s="32"/>
      <c r="I39" s="33"/>
      <c r="J39" s="1"/>
      <c r="K39" s="30"/>
      <c r="L39" s="30"/>
      <c r="M39" s="32"/>
      <c r="N39" s="32"/>
      <c r="O39" s="33"/>
      <c r="P39" s="1"/>
      <c r="Q39" s="30"/>
      <c r="U39" s="34"/>
      <c r="V39" s="34"/>
      <c r="W39" s="35"/>
    </row>
    <row r="40" spans="1:23" s="2" customFormat="1" ht="24" customHeight="1">
      <c r="A40" s="5">
        <v>21561</v>
      </c>
      <c r="B40" s="51" t="s">
        <v>399</v>
      </c>
      <c r="C40" s="146"/>
      <c r="D40" s="37"/>
      <c r="E40" s="37"/>
      <c r="G40" s="32"/>
      <c r="H40" s="32"/>
      <c r="I40" s="33"/>
      <c r="J40" s="1"/>
      <c r="K40" s="30"/>
      <c r="L40" s="30"/>
      <c r="M40" s="32"/>
      <c r="N40" s="32"/>
      <c r="O40" s="33"/>
      <c r="P40" s="1"/>
      <c r="Q40" s="30"/>
      <c r="U40" s="34"/>
      <c r="V40" s="34"/>
      <c r="W40" s="35"/>
    </row>
    <row r="41" spans="1:23" s="2" customFormat="1" ht="24" customHeight="1">
      <c r="A41" s="47">
        <v>2156199</v>
      </c>
      <c r="B41" s="51" t="s">
        <v>447</v>
      </c>
      <c r="C41" s="146"/>
      <c r="D41" s="37"/>
      <c r="E41" s="37"/>
      <c r="G41" s="32"/>
      <c r="H41" s="32"/>
      <c r="I41" s="33"/>
      <c r="J41" s="1"/>
      <c r="K41" s="30"/>
      <c r="L41" s="30"/>
      <c r="M41" s="32"/>
      <c r="N41" s="32"/>
      <c r="O41" s="33"/>
      <c r="P41" s="1"/>
      <c r="Q41" s="30"/>
      <c r="U41" s="34"/>
      <c r="V41" s="34"/>
      <c r="W41" s="35"/>
    </row>
    <row r="42" spans="1:23" s="2" customFormat="1" ht="24" customHeight="1">
      <c r="A42" s="6" t="s">
        <v>610</v>
      </c>
      <c r="B42" s="6" t="s">
        <v>128</v>
      </c>
      <c r="C42" s="151"/>
      <c r="D42" s="30"/>
      <c r="E42" s="31"/>
      <c r="G42" s="32"/>
      <c r="H42" s="32"/>
      <c r="I42" s="33"/>
      <c r="J42" s="1"/>
      <c r="K42" s="30"/>
      <c r="L42" s="30"/>
      <c r="M42" s="32"/>
      <c r="N42" s="32"/>
      <c r="O42" s="33"/>
      <c r="P42" s="1"/>
      <c r="Q42" s="30"/>
      <c r="U42" s="34"/>
      <c r="V42" s="34"/>
      <c r="W42" s="35"/>
    </row>
    <row r="43" spans="1:23" s="2" customFormat="1" ht="24" customHeight="1">
      <c r="A43" s="5">
        <v>22960</v>
      </c>
      <c r="B43" s="51" t="s">
        <v>401</v>
      </c>
      <c r="C43" s="146"/>
      <c r="D43" s="37"/>
      <c r="E43" s="37"/>
      <c r="G43" s="32"/>
      <c r="H43" s="32"/>
      <c r="I43" s="33"/>
      <c r="J43" s="1"/>
      <c r="K43" s="30"/>
      <c r="L43" s="30"/>
      <c r="M43" s="32"/>
      <c r="N43" s="32"/>
      <c r="O43" s="33"/>
      <c r="P43" s="1"/>
      <c r="Q43" s="30"/>
      <c r="U43" s="34"/>
      <c r="V43" s="34"/>
      <c r="W43" s="35"/>
    </row>
    <row r="44" spans="1:23" s="2" customFormat="1" ht="24" customHeight="1">
      <c r="A44" s="47">
        <v>2296002</v>
      </c>
      <c r="B44" s="51" t="s">
        <v>448</v>
      </c>
      <c r="C44" s="146"/>
      <c r="D44" s="37"/>
      <c r="E44" s="37"/>
      <c r="G44" s="32"/>
      <c r="H44" s="32"/>
      <c r="I44" s="33"/>
      <c r="J44" s="1"/>
      <c r="K44" s="30"/>
      <c r="L44" s="30"/>
      <c r="M44" s="32"/>
      <c r="N44" s="32"/>
      <c r="O44" s="33"/>
      <c r="P44" s="1"/>
      <c r="Q44" s="30"/>
      <c r="U44" s="34"/>
      <c r="V44" s="34"/>
      <c r="W44" s="35"/>
    </row>
    <row r="45" spans="1:23" s="2" customFormat="1" ht="24" customHeight="1">
      <c r="A45" s="47">
        <v>2296003</v>
      </c>
      <c r="B45" s="51" t="s">
        <v>449</v>
      </c>
      <c r="C45" s="146"/>
      <c r="D45" s="37"/>
      <c r="E45" s="37"/>
      <c r="G45" s="32"/>
      <c r="H45" s="32"/>
      <c r="I45" s="33"/>
      <c r="J45" s="1"/>
      <c r="K45" s="30"/>
      <c r="L45" s="30"/>
      <c r="M45" s="32"/>
      <c r="N45" s="32"/>
      <c r="O45" s="33"/>
      <c r="P45" s="1"/>
      <c r="Q45" s="30"/>
      <c r="U45" s="34"/>
      <c r="V45" s="34"/>
      <c r="W45" s="35"/>
    </row>
    <row r="46" spans="1:23" s="2" customFormat="1" ht="24" customHeight="1">
      <c r="A46" s="47">
        <v>2296004</v>
      </c>
      <c r="B46" s="51" t="s">
        <v>450</v>
      </c>
      <c r="C46" s="146"/>
      <c r="D46" s="37"/>
      <c r="E46" s="37"/>
      <c r="G46" s="32"/>
      <c r="H46" s="32"/>
      <c r="I46" s="33"/>
      <c r="J46" s="1"/>
      <c r="K46" s="30"/>
      <c r="L46" s="30"/>
      <c r="M46" s="32"/>
      <c r="N46" s="32"/>
      <c r="O46" s="33"/>
      <c r="P46" s="1"/>
      <c r="Q46" s="30"/>
      <c r="U46" s="34"/>
      <c r="V46" s="34"/>
      <c r="W46" s="35"/>
    </row>
    <row r="47" spans="1:23" s="2" customFormat="1" ht="24" customHeight="1">
      <c r="A47" s="47">
        <v>2296013</v>
      </c>
      <c r="B47" s="51" t="s">
        <v>451</v>
      </c>
      <c r="C47" s="146"/>
      <c r="D47" s="37"/>
      <c r="E47" s="37"/>
      <c r="G47" s="32"/>
      <c r="H47" s="32"/>
      <c r="I47" s="33"/>
      <c r="J47" s="1"/>
      <c r="K47" s="30"/>
      <c r="L47" s="30"/>
      <c r="M47" s="32"/>
      <c r="N47" s="32"/>
      <c r="O47" s="33"/>
      <c r="P47" s="1"/>
      <c r="Q47" s="30"/>
      <c r="U47" s="34"/>
      <c r="V47" s="34"/>
      <c r="W47" s="35"/>
    </row>
    <row r="48" spans="1:23" s="2" customFormat="1" ht="24" customHeight="1">
      <c r="A48" s="47">
        <v>2296099</v>
      </c>
      <c r="B48" s="51" t="s">
        <v>452</v>
      </c>
      <c r="C48" s="146"/>
      <c r="D48" s="37"/>
      <c r="E48" s="37"/>
      <c r="G48" s="32"/>
      <c r="H48" s="32"/>
      <c r="I48" s="33"/>
      <c r="J48" s="1"/>
      <c r="K48" s="30"/>
      <c r="L48" s="30"/>
      <c r="M48" s="32"/>
      <c r="N48" s="32"/>
      <c r="O48" s="33"/>
      <c r="P48" s="1"/>
      <c r="Q48" s="30"/>
      <c r="U48" s="34"/>
      <c r="V48" s="34"/>
      <c r="W48" s="35"/>
    </row>
    <row r="49" spans="1:25" s="2" customFormat="1" ht="24" customHeight="1">
      <c r="A49" s="5">
        <v>22904</v>
      </c>
      <c r="B49" s="36" t="s">
        <v>402</v>
      </c>
      <c r="C49" s="146"/>
      <c r="D49" s="37"/>
      <c r="E49" s="37"/>
      <c r="G49" s="32"/>
      <c r="H49" s="32"/>
      <c r="I49" s="33"/>
      <c r="J49" s="1"/>
      <c r="K49" s="30"/>
      <c r="L49" s="30"/>
      <c r="M49" s="32"/>
      <c r="N49" s="32"/>
      <c r="O49" s="33"/>
      <c r="P49" s="1"/>
      <c r="Q49" s="30"/>
      <c r="U49" s="34"/>
      <c r="V49" s="34"/>
      <c r="W49" s="35"/>
    </row>
    <row r="50" spans="1:25" s="2" customFormat="1" ht="24" customHeight="1">
      <c r="A50" s="6" t="s">
        <v>611</v>
      </c>
      <c r="B50" s="6" t="s">
        <v>612</v>
      </c>
      <c r="C50" s="151"/>
      <c r="D50" s="30"/>
      <c r="E50" s="31"/>
      <c r="G50" s="32"/>
      <c r="H50" s="32"/>
      <c r="I50" s="33"/>
      <c r="J50" s="1"/>
      <c r="K50" s="30"/>
      <c r="L50" s="30"/>
      <c r="M50" s="32"/>
      <c r="N50" s="32"/>
      <c r="O50" s="33"/>
      <c r="P50" s="1"/>
      <c r="Q50" s="30"/>
      <c r="U50" s="34"/>
      <c r="V50" s="34"/>
      <c r="W50" s="35"/>
    </row>
    <row r="51" spans="1:25" s="2" customFormat="1" ht="24" customHeight="1">
      <c r="A51" s="5" t="s">
        <v>609</v>
      </c>
      <c r="B51" s="36" t="s">
        <v>606</v>
      </c>
      <c r="C51" s="146"/>
      <c r="D51" s="37"/>
      <c r="E51" s="37"/>
      <c r="G51" s="32"/>
      <c r="H51" s="32"/>
      <c r="I51" s="33"/>
      <c r="J51" s="1"/>
      <c r="K51" s="30"/>
      <c r="L51" s="30"/>
      <c r="M51" s="32"/>
      <c r="N51" s="32"/>
      <c r="O51" s="33"/>
      <c r="P51" s="1"/>
      <c r="Q51" s="30"/>
      <c r="U51" s="34"/>
      <c r="V51" s="34"/>
      <c r="W51" s="35"/>
    </row>
    <row r="52" spans="1:25" s="2" customFormat="1" ht="24" customHeight="1">
      <c r="A52" s="47" t="s">
        <v>608</v>
      </c>
      <c r="B52" s="51" t="s">
        <v>607</v>
      </c>
      <c r="C52" s="146"/>
      <c r="D52" s="37"/>
      <c r="E52" s="37"/>
      <c r="G52" s="32"/>
      <c r="H52" s="32"/>
      <c r="I52" s="33"/>
      <c r="J52" s="1"/>
      <c r="K52" s="30"/>
      <c r="L52" s="30"/>
      <c r="M52" s="32"/>
      <c r="N52" s="32"/>
      <c r="O52" s="33"/>
      <c r="P52" s="1"/>
      <c r="Q52" s="30"/>
      <c r="U52" s="34"/>
      <c r="V52" s="34"/>
      <c r="W52" s="35"/>
    </row>
    <row r="53" spans="1:25" s="2" customFormat="1" ht="24" customHeight="1">
      <c r="A53" s="197" t="s">
        <v>34</v>
      </c>
      <c r="B53" s="198"/>
      <c r="C53" s="151">
        <v>179.8</v>
      </c>
      <c r="G53" s="27" t="str">
        <f>""</f>
        <v/>
      </c>
      <c r="H53" s="27" t="str">
        <f>""</f>
        <v/>
      </c>
      <c r="I53" s="27" t="str">
        <f>""</f>
        <v/>
      </c>
      <c r="J53" s="1"/>
      <c r="M53" s="27" t="str">
        <f>""</f>
        <v/>
      </c>
      <c r="N53" s="28" t="str">
        <f>""</f>
        <v/>
      </c>
      <c r="O53" s="27" t="str">
        <f>""</f>
        <v/>
      </c>
      <c r="W53" s="7" t="e">
        <f>W54+#REF!+#REF!+#REF!+#REF!+#REF!+#REF!+#REF!+#REF!+#REF!+#REF!+#REF!+#REF!+#REF!+#REF!+#REF!+#REF!+#REF!+#REF!+#REF!+#REF!</f>
        <v>#REF!</v>
      </c>
      <c r="X53" s="7" t="e">
        <f>X54+#REF!+#REF!+#REF!+#REF!+#REF!+#REF!+#REF!+#REF!+#REF!+#REF!+#REF!+#REF!+#REF!+#REF!+#REF!+#REF!+#REF!+#REF!+#REF!+#REF!</f>
        <v>#REF!</v>
      </c>
    </row>
    <row r="54" spans="1:25" ht="19.5" customHeight="1">
      <c r="Q54" s="38"/>
      <c r="U54" s="39" t="s">
        <v>3</v>
      </c>
      <c r="V54" s="39" t="s">
        <v>23</v>
      </c>
      <c r="W54" s="40">
        <v>19998</v>
      </c>
      <c r="X54" s="19">
        <f>C54-W54</f>
        <v>-19998</v>
      </c>
      <c r="Y54" s="19">
        <f>U54-A54</f>
        <v>232</v>
      </c>
    </row>
    <row r="55" spans="1:25" ht="19.5" customHeight="1">
      <c r="Q55" s="38"/>
      <c r="U55" s="39" t="s">
        <v>2</v>
      </c>
      <c r="V55" s="39" t="s">
        <v>24</v>
      </c>
      <c r="W55" s="40">
        <v>19998</v>
      </c>
      <c r="X55" s="19">
        <f>C55-W55</f>
        <v>-19998</v>
      </c>
      <c r="Y55" s="19">
        <f>U55-A55</f>
        <v>23203</v>
      </c>
    </row>
    <row r="56" spans="1:25" ht="19.5" customHeight="1">
      <c r="Q56" s="38"/>
      <c r="U56" s="39" t="s">
        <v>1</v>
      </c>
      <c r="V56" s="39" t="s">
        <v>25</v>
      </c>
      <c r="W56" s="40">
        <v>19998</v>
      </c>
      <c r="X56" s="19">
        <f>C56-W56</f>
        <v>-19998</v>
      </c>
      <c r="Y56" s="19">
        <f>U56-A56</f>
        <v>2320301</v>
      </c>
    </row>
    <row r="57" spans="1:25" ht="19.5" customHeight="1">
      <c r="Q57" s="38"/>
    </row>
    <row r="58" spans="1:25" ht="19.5" customHeight="1">
      <c r="Q58" s="38"/>
    </row>
    <row r="59" spans="1:25" ht="19.5" customHeight="1">
      <c r="Q59" s="38"/>
    </row>
    <row r="60" spans="1:25" ht="19.5" customHeight="1">
      <c r="Q60" s="38"/>
    </row>
    <row r="61" spans="1:25" ht="19.5" customHeight="1">
      <c r="Q61" s="38"/>
    </row>
    <row r="62" spans="1:25" ht="19.5" customHeight="1">
      <c r="Q62" s="38"/>
    </row>
    <row r="63" spans="1:25" ht="19.5" customHeight="1">
      <c r="Q63" s="38"/>
    </row>
    <row r="64" spans="1:25" ht="19.5" customHeight="1">
      <c r="Q64" s="38"/>
    </row>
    <row r="65" spans="17:17" ht="19.5" customHeight="1">
      <c r="Q65" s="38"/>
    </row>
    <row r="66" spans="17:17" ht="19.5" customHeight="1">
      <c r="Q66" s="38"/>
    </row>
    <row r="67" spans="17:17" ht="19.5" customHeight="1">
      <c r="Q67" s="38"/>
    </row>
    <row r="68" spans="17:17" ht="19.5" customHeight="1">
      <c r="Q68" s="38"/>
    </row>
    <row r="69" spans="17:17" ht="19.5" customHeight="1">
      <c r="Q69" s="38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98</v>
      </c>
      <c r="B1" s="18"/>
    </row>
    <row r="2" spans="1:24" ht="51.75" customHeight="1">
      <c r="A2" s="192" t="s">
        <v>82</v>
      </c>
      <c r="B2" s="193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418</v>
      </c>
      <c r="B5" s="75" t="s">
        <v>418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/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/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/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/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/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/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464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24" sqref="B24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99</v>
      </c>
      <c r="B1" s="95"/>
    </row>
    <row r="2" spans="1:5" ht="39.950000000000003" customHeight="1">
      <c r="A2" s="97" t="s">
        <v>85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75" t="s">
        <v>418</v>
      </c>
      <c r="B5" s="75" t="s">
        <v>418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20" sqref="K20"/>
    </sheetView>
  </sheetViews>
  <sheetFormatPr defaultRowHeight="15.75"/>
  <cols>
    <col min="1" max="1" width="33.25" style="52" customWidth="1"/>
    <col min="2" max="2" width="33.25" style="54" customWidth="1"/>
    <col min="3" max="16384" width="9" style="52"/>
  </cols>
  <sheetData>
    <row r="1" spans="1:2" ht="21" customHeight="1">
      <c r="A1" s="55" t="s">
        <v>100</v>
      </c>
    </row>
    <row r="2" spans="1:2" ht="24.75" customHeight="1">
      <c r="A2" s="194" t="s">
        <v>86</v>
      </c>
      <c r="B2" s="194"/>
    </row>
    <row r="3" spans="1:2" s="55" customFormat="1" ht="24" customHeight="1">
      <c r="B3" s="53" t="s">
        <v>35</v>
      </c>
    </row>
    <row r="4" spans="1:2" s="58" customFormat="1" ht="51" customHeight="1">
      <c r="A4" s="56" t="s">
        <v>74</v>
      </c>
      <c r="B4" s="57" t="s">
        <v>109</v>
      </c>
    </row>
    <row r="5" spans="1:2" s="65" customFormat="1" ht="48" customHeight="1">
      <c r="A5" s="113" t="s">
        <v>76</v>
      </c>
      <c r="B5" s="119" t="s">
        <v>406</v>
      </c>
    </row>
    <row r="6" spans="1:2" s="65" customFormat="1" ht="48" customHeight="1">
      <c r="A6" s="113" t="s">
        <v>77</v>
      </c>
      <c r="B6" s="119" t="s">
        <v>406</v>
      </c>
    </row>
    <row r="7" spans="1:2" s="65" customFormat="1" ht="48" customHeight="1">
      <c r="A7" s="113" t="s">
        <v>403</v>
      </c>
      <c r="B7" s="125">
        <v>0</v>
      </c>
    </row>
    <row r="8" spans="1:2" s="65" customFormat="1" ht="48" customHeight="1">
      <c r="A8" s="113" t="s">
        <v>404</v>
      </c>
      <c r="B8" s="125">
        <v>0</v>
      </c>
    </row>
    <row r="9" spans="1:2" s="65" customFormat="1" ht="48" customHeight="1">
      <c r="A9" s="113" t="s">
        <v>405</v>
      </c>
      <c r="B9" s="125">
        <v>0</v>
      </c>
    </row>
    <row r="10" spans="1:2" s="62" customFormat="1" ht="48" customHeight="1">
      <c r="A10" s="64" t="s">
        <v>28</v>
      </c>
      <c r="B10" s="6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B18" sqref="B18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101</v>
      </c>
    </row>
    <row r="2" spans="1:24" ht="28.5" customHeight="1">
      <c r="A2" s="195" t="s">
        <v>87</v>
      </c>
      <c r="B2" s="187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1" t="s">
        <v>70</v>
      </c>
      <c r="B4" s="26" t="s">
        <v>26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39" customHeight="1">
      <c r="A5" s="111" t="s">
        <v>71</v>
      </c>
      <c r="B5" s="124">
        <v>0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17" si="0">H5-B5</f>
        <v>596221.15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17" si="1">N5-B5</f>
        <v>643048.94999999995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17" si="2">B5-V5</f>
        <v>-659380.53</v>
      </c>
      <c r="X5" s="3" t="e">
        <f>T5-A5</f>
        <v>#VALUE!</v>
      </c>
    </row>
    <row r="6" spans="1:24" s="3" customFormat="1" ht="39" customHeight="1">
      <c r="A6" s="126" t="s">
        <v>417</v>
      </c>
      <c r="B6" s="126">
        <v>0</v>
      </c>
      <c r="C6" s="126"/>
      <c r="D6" s="126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39" customHeight="1">
      <c r="A7" s="126" t="s">
        <v>407</v>
      </c>
      <c r="B7" s="126">
        <v>0</v>
      </c>
      <c r="C7" s="126"/>
      <c r="D7" s="126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39" customHeight="1">
      <c r="A8" s="126" t="s">
        <v>408</v>
      </c>
      <c r="B8" s="126">
        <v>0</v>
      </c>
      <c r="C8" s="126"/>
      <c r="D8" s="12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39" customHeight="1">
      <c r="A9" s="126" t="s">
        <v>409</v>
      </c>
      <c r="B9" s="126">
        <v>0</v>
      </c>
      <c r="C9" s="126"/>
      <c r="D9" s="12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39" customHeight="1">
      <c r="A10" s="126" t="s">
        <v>410</v>
      </c>
      <c r="B10" s="126">
        <v>0</v>
      </c>
      <c r="C10" s="126"/>
      <c r="D10" s="126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39" customHeight="1">
      <c r="A11" s="126" t="s">
        <v>411</v>
      </c>
      <c r="B11" s="126">
        <v>0</v>
      </c>
      <c r="C11" s="126"/>
      <c r="D11" s="12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39" customHeight="1">
      <c r="A12" s="126" t="s">
        <v>412</v>
      </c>
      <c r="B12" s="126">
        <v>0</v>
      </c>
      <c r="C12" s="126"/>
      <c r="D12" s="126"/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39" customHeight="1">
      <c r="A13" s="126" t="s">
        <v>413</v>
      </c>
      <c r="B13" s="126">
        <v>0</v>
      </c>
      <c r="C13" s="126"/>
      <c r="D13" s="12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39" customHeight="1">
      <c r="A14" s="126" t="s">
        <v>414</v>
      </c>
      <c r="B14" s="126">
        <v>0</v>
      </c>
      <c r="C14" s="126"/>
      <c r="D14" s="126"/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39" customHeight="1">
      <c r="A15" s="126" t="s">
        <v>415</v>
      </c>
      <c r="B15" s="126">
        <v>0</v>
      </c>
      <c r="C15" s="126"/>
      <c r="D15" s="12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39" customHeight="1">
      <c r="A16" s="126" t="s">
        <v>416</v>
      </c>
      <c r="B16" s="126">
        <v>0</v>
      </c>
      <c r="C16" s="126"/>
      <c r="D16" s="126"/>
      <c r="F16" s="42"/>
      <c r="G16" s="42"/>
      <c r="H16" s="42"/>
      <c r="L16" s="42"/>
      <c r="M16" s="42"/>
      <c r="N16" s="42"/>
      <c r="T16" s="43"/>
      <c r="U16" s="43"/>
      <c r="V16" s="43"/>
    </row>
    <row r="17" spans="1:24" s="2" customFormat="1" ht="39" customHeight="1">
      <c r="A17" s="111" t="s">
        <v>73</v>
      </c>
      <c r="B17" s="124">
        <v>0</v>
      </c>
      <c r="C17" s="30">
        <v>105429</v>
      </c>
      <c r="D17" s="31">
        <v>595734.14</v>
      </c>
      <c r="E17" s="2">
        <f>104401+13602</f>
        <v>118003</v>
      </c>
      <c r="F17" s="32" t="s">
        <v>7</v>
      </c>
      <c r="G17" s="32" t="s">
        <v>18</v>
      </c>
      <c r="H17" s="33">
        <v>596221.15</v>
      </c>
      <c r="I17" s="1" t="e">
        <f>F17-A17</f>
        <v>#VALUE!</v>
      </c>
      <c r="J17" s="30">
        <f t="shared" si="0"/>
        <v>596221.15</v>
      </c>
      <c r="K17" s="30">
        <v>75943</v>
      </c>
      <c r="L17" s="32" t="s">
        <v>7</v>
      </c>
      <c r="M17" s="32" t="s">
        <v>18</v>
      </c>
      <c r="N17" s="33">
        <v>643048.94999999995</v>
      </c>
      <c r="O17" s="1" t="e">
        <f>L17-A17</f>
        <v>#VALUE!</v>
      </c>
      <c r="P17" s="30">
        <f t="shared" si="1"/>
        <v>643048.94999999995</v>
      </c>
      <c r="R17" s="2">
        <v>717759</v>
      </c>
      <c r="T17" s="34" t="s">
        <v>7</v>
      </c>
      <c r="U17" s="34" t="s">
        <v>18</v>
      </c>
      <c r="V17" s="35">
        <v>659380.53</v>
      </c>
      <c r="W17" s="2">
        <f t="shared" si="2"/>
        <v>-659380.53</v>
      </c>
      <c r="X17" s="2" t="e">
        <f>T17-A17</f>
        <v>#VALUE!</v>
      </c>
    </row>
    <row r="18" spans="1:24" s="2" customFormat="1" ht="39" customHeight="1">
      <c r="A18" s="114" t="s">
        <v>8</v>
      </c>
      <c r="B18" s="124">
        <v>0</v>
      </c>
      <c r="F18" s="27" t="str">
        <f>""</f>
        <v/>
      </c>
      <c r="G18" s="27" t="str">
        <f>""</f>
        <v/>
      </c>
      <c r="H18" s="27" t="str">
        <f>""</f>
        <v/>
      </c>
      <c r="I18" s="1"/>
      <c r="L18" s="27" t="str">
        <f>""</f>
        <v/>
      </c>
      <c r="M18" s="28" t="str">
        <f>""</f>
        <v/>
      </c>
      <c r="N18" s="27" t="str">
        <f>""</f>
        <v/>
      </c>
      <c r="V18" s="7" t="e">
        <f>V19+#REF!+#REF!+#REF!+#REF!+#REF!+#REF!+#REF!+#REF!+#REF!+#REF!+#REF!+#REF!+#REF!+#REF!+#REF!+#REF!+#REF!+#REF!+#REF!+#REF!</f>
        <v>#REF!</v>
      </c>
      <c r="W18" s="7" t="e">
        <f>W19+#REF!+#REF!+#REF!+#REF!+#REF!+#REF!+#REF!+#REF!+#REF!+#REF!+#REF!+#REF!+#REF!+#REF!+#REF!+#REF!+#REF!+#REF!+#REF!+#REF!</f>
        <v>#REF!</v>
      </c>
    </row>
    <row r="19" spans="1:24" ht="19.5" customHeight="1">
      <c r="P19" s="38"/>
      <c r="T19" s="39" t="s">
        <v>3</v>
      </c>
      <c r="U19" s="39" t="s">
        <v>23</v>
      </c>
      <c r="V19" s="40">
        <v>19998</v>
      </c>
      <c r="W19" s="19">
        <f>B19-V19</f>
        <v>-19998</v>
      </c>
      <c r="X19" s="19">
        <f>T19-A19</f>
        <v>232</v>
      </c>
    </row>
    <row r="20" spans="1:24" ht="19.5" customHeight="1">
      <c r="P20" s="38"/>
      <c r="T20" s="39" t="s">
        <v>2</v>
      </c>
      <c r="U20" s="39" t="s">
        <v>24</v>
      </c>
      <c r="V20" s="40">
        <v>19998</v>
      </c>
      <c r="W20" s="19">
        <f>B20-V20</f>
        <v>-19998</v>
      </c>
      <c r="X20" s="19">
        <f>T20-A20</f>
        <v>23203</v>
      </c>
    </row>
    <row r="21" spans="1:24" ht="19.5" customHeight="1">
      <c r="P21" s="38"/>
      <c r="T21" s="39" t="s">
        <v>1</v>
      </c>
      <c r="U21" s="39" t="s">
        <v>25</v>
      </c>
      <c r="V21" s="40">
        <v>19998</v>
      </c>
      <c r="W21" s="19">
        <f>B21-V21</f>
        <v>-19998</v>
      </c>
      <c r="X21" s="19">
        <f>T21-A21</f>
        <v>2320301</v>
      </c>
    </row>
    <row r="22" spans="1:24" ht="19.5" customHeight="1">
      <c r="P22" s="38"/>
    </row>
    <row r="23" spans="1:24" ht="19.5" customHeight="1">
      <c r="P23" s="38"/>
    </row>
    <row r="24" spans="1:24" ht="19.5" customHeight="1">
      <c r="P24" s="38"/>
    </row>
    <row r="25" spans="1:24" ht="19.5" customHeight="1">
      <c r="P25" s="38"/>
    </row>
    <row r="26" spans="1:24" ht="19.5" customHeight="1">
      <c r="P26" s="38"/>
    </row>
    <row r="27" spans="1:24" ht="19.5" customHeight="1">
      <c r="P27" s="38"/>
    </row>
    <row r="28" spans="1:24" ht="19.5" customHeight="1">
      <c r="P28" s="38"/>
    </row>
    <row r="29" spans="1:24" ht="19.5" customHeight="1">
      <c r="P29" s="38"/>
    </row>
    <row r="30" spans="1:24" ht="19.5" customHeight="1">
      <c r="P30" s="38"/>
    </row>
    <row r="31" spans="1:24" ht="19.5" customHeight="1">
      <c r="P31" s="38"/>
    </row>
    <row r="32" spans="1:24" ht="19.5" customHeight="1">
      <c r="P32" s="38"/>
    </row>
    <row r="33" spans="16:16" ht="19.5" customHeight="1">
      <c r="P33" s="38"/>
    </row>
    <row r="34" spans="16:16" ht="19.5" customHeight="1">
      <c r="P34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C12" sqref="C12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3.25" customHeight="1">
      <c r="A1" s="18" t="s">
        <v>102</v>
      </c>
    </row>
    <row r="2" spans="1:25" ht="23.25">
      <c r="A2" s="195" t="s">
        <v>88</v>
      </c>
      <c r="B2" s="196"/>
      <c r="C2" s="187"/>
      <c r="G2" s="19"/>
      <c r="H2" s="19"/>
      <c r="I2" s="19"/>
    </row>
    <row r="3" spans="1:25">
      <c r="C3" s="69" t="s">
        <v>37</v>
      </c>
      <c r="E3" s="19">
        <v>12.11</v>
      </c>
      <c r="G3" s="19">
        <v>12.22</v>
      </c>
      <c r="H3" s="19"/>
      <c r="I3" s="19"/>
      <c r="M3" s="19">
        <v>1.2</v>
      </c>
    </row>
    <row r="4" spans="1:25" ht="45.75" customHeight="1">
      <c r="A4" s="24" t="s">
        <v>13</v>
      </c>
      <c r="B4" s="25" t="s">
        <v>14</v>
      </c>
      <c r="C4" s="13" t="s">
        <v>453</v>
      </c>
      <c r="G4" s="77" t="s">
        <v>48</v>
      </c>
      <c r="H4" s="77" t="s">
        <v>49</v>
      </c>
      <c r="I4" s="77" t="s">
        <v>50</v>
      </c>
      <c r="M4" s="77" t="s">
        <v>48</v>
      </c>
      <c r="N4" s="78" t="s">
        <v>49</v>
      </c>
      <c r="O4" s="77" t="s">
        <v>50</v>
      </c>
    </row>
    <row r="5" spans="1:25" ht="45.75" customHeight="1">
      <c r="A5" s="24" t="s">
        <v>454</v>
      </c>
      <c r="B5" s="24" t="s">
        <v>454</v>
      </c>
      <c r="C5" s="24" t="s">
        <v>454</v>
      </c>
      <c r="D5" s="30">
        <v>105429</v>
      </c>
      <c r="E5" s="76">
        <v>595734.14</v>
      </c>
      <c r="F5" s="19">
        <f>104401+13602</f>
        <v>118003</v>
      </c>
      <c r="G5" s="20" t="s">
        <v>7</v>
      </c>
      <c r="H5" s="20" t="s">
        <v>42</v>
      </c>
      <c r="I5" s="21">
        <v>596221.15</v>
      </c>
      <c r="J5" s="22" t="e">
        <f t="shared" ref="J5:J11" si="0">G5-A5</f>
        <v>#VALUE!</v>
      </c>
      <c r="K5" s="38" t="e">
        <f t="shared" ref="K5:K11" si="1">I5-C5</f>
        <v>#VALUE!</v>
      </c>
      <c r="L5" s="38">
        <v>75943</v>
      </c>
      <c r="M5" s="20" t="s">
        <v>7</v>
      </c>
      <c r="N5" s="20" t="s">
        <v>42</v>
      </c>
      <c r="O5" s="21">
        <v>643048.94999999995</v>
      </c>
      <c r="P5" s="22" t="e">
        <f t="shared" ref="P5:P11" si="2">M5-A5</f>
        <v>#VALUE!</v>
      </c>
      <c r="Q5" s="38" t="e">
        <f t="shared" ref="Q5:Q11" si="3">O5-C5</f>
        <v>#VALUE!</v>
      </c>
      <c r="S5" s="19">
        <v>717759</v>
      </c>
      <c r="U5" s="39" t="s">
        <v>7</v>
      </c>
      <c r="V5" s="39" t="s">
        <v>42</v>
      </c>
      <c r="W5" s="40">
        <v>659380.53</v>
      </c>
      <c r="X5" s="19" t="e">
        <f t="shared" ref="X5:X11" si="4">C5-W5</f>
        <v>#VALUE!</v>
      </c>
      <c r="Y5" s="19" t="e">
        <f t="shared" ref="Y5:Y11" si="5">U5-A5</f>
        <v>#VALUE!</v>
      </c>
    </row>
    <row r="6" spans="1:25" s="82" customFormat="1" ht="45.75" customHeight="1">
      <c r="A6" s="68"/>
      <c r="B6" s="112"/>
      <c r="C6" s="5"/>
      <c r="D6" s="44"/>
      <c r="E6" s="82">
        <v>7616.62</v>
      </c>
      <c r="G6" s="83" t="s">
        <v>6</v>
      </c>
      <c r="H6" s="83" t="s">
        <v>43</v>
      </c>
      <c r="I6" s="83">
        <v>7616.62</v>
      </c>
      <c r="J6" s="82">
        <f t="shared" si="0"/>
        <v>20101</v>
      </c>
      <c r="K6" s="82">
        <f t="shared" si="1"/>
        <v>7616.62</v>
      </c>
      <c r="M6" s="83" t="s">
        <v>6</v>
      </c>
      <c r="N6" s="83" t="s">
        <v>43</v>
      </c>
      <c r="O6" s="83">
        <v>7749.58</v>
      </c>
      <c r="P6" s="82">
        <f t="shared" si="2"/>
        <v>20101</v>
      </c>
      <c r="Q6" s="82">
        <f t="shared" si="3"/>
        <v>7749.58</v>
      </c>
      <c r="U6" s="84" t="s">
        <v>6</v>
      </c>
      <c r="V6" s="84" t="s">
        <v>43</v>
      </c>
      <c r="W6" s="84">
        <v>8475.4699999999993</v>
      </c>
      <c r="X6" s="82">
        <f t="shared" si="4"/>
        <v>-8475.4699999999993</v>
      </c>
      <c r="Y6" s="82">
        <f t="shared" si="5"/>
        <v>20101</v>
      </c>
    </row>
    <row r="7" spans="1:25" s="85" customFormat="1" ht="45.75" customHeight="1">
      <c r="A7" s="47"/>
      <c r="B7" s="47"/>
      <c r="C7" s="47"/>
      <c r="D7" s="48"/>
      <c r="E7" s="85">
        <v>3922.87</v>
      </c>
      <c r="G7" s="86" t="s">
        <v>5</v>
      </c>
      <c r="H7" s="86" t="s">
        <v>44</v>
      </c>
      <c r="I7" s="86">
        <v>3922.87</v>
      </c>
      <c r="J7" s="85">
        <f t="shared" si="0"/>
        <v>2010101</v>
      </c>
      <c r="K7" s="85">
        <f t="shared" si="1"/>
        <v>3922.87</v>
      </c>
      <c r="L7" s="85">
        <v>750</v>
      </c>
      <c r="M7" s="86" t="s">
        <v>5</v>
      </c>
      <c r="N7" s="86" t="s">
        <v>44</v>
      </c>
      <c r="O7" s="86">
        <v>4041.81</v>
      </c>
      <c r="P7" s="85">
        <f t="shared" si="2"/>
        <v>2010101</v>
      </c>
      <c r="Q7" s="85">
        <f t="shared" si="3"/>
        <v>4041.81</v>
      </c>
      <c r="U7" s="87" t="s">
        <v>5</v>
      </c>
      <c r="V7" s="87" t="s">
        <v>44</v>
      </c>
      <c r="W7" s="87">
        <v>4680.9399999999996</v>
      </c>
      <c r="X7" s="85">
        <f t="shared" si="4"/>
        <v>-4680.9399999999996</v>
      </c>
      <c r="Y7" s="85">
        <f t="shared" si="5"/>
        <v>2010101</v>
      </c>
    </row>
    <row r="8" spans="1:25" ht="45.75" customHeight="1">
      <c r="A8" s="5"/>
      <c r="B8" s="36"/>
      <c r="C8" s="4"/>
      <c r="D8" s="37"/>
      <c r="E8" s="88">
        <v>135.6</v>
      </c>
      <c r="G8" s="20" t="s">
        <v>4</v>
      </c>
      <c r="H8" s="20" t="s">
        <v>51</v>
      </c>
      <c r="I8" s="21">
        <v>135.6</v>
      </c>
      <c r="J8" s="22">
        <f t="shared" si="0"/>
        <v>2010199</v>
      </c>
      <c r="K8" s="38">
        <f t="shared" si="1"/>
        <v>135.6</v>
      </c>
      <c r="L8" s="38"/>
      <c r="M8" s="20" t="s">
        <v>4</v>
      </c>
      <c r="N8" s="20" t="s">
        <v>51</v>
      </c>
      <c r="O8" s="21">
        <v>135.6</v>
      </c>
      <c r="P8" s="22">
        <f t="shared" si="2"/>
        <v>2010199</v>
      </c>
      <c r="Q8" s="38">
        <f t="shared" si="3"/>
        <v>135.6</v>
      </c>
      <c r="U8" s="39" t="s">
        <v>4</v>
      </c>
      <c r="V8" s="39" t="s">
        <v>51</v>
      </c>
      <c r="W8" s="40">
        <v>135.6</v>
      </c>
      <c r="X8" s="19">
        <f t="shared" si="4"/>
        <v>-135.6</v>
      </c>
      <c r="Y8" s="19">
        <f t="shared" si="5"/>
        <v>2010199</v>
      </c>
    </row>
    <row r="9" spans="1:25" ht="45.75" customHeight="1">
      <c r="A9" s="68"/>
      <c r="B9" s="68"/>
      <c r="C9" s="4"/>
      <c r="D9" s="30"/>
      <c r="E9" s="38">
        <v>7616.62</v>
      </c>
      <c r="G9" s="20" t="s">
        <v>6</v>
      </c>
      <c r="H9" s="20" t="s">
        <v>43</v>
      </c>
      <c r="I9" s="21">
        <v>7616.62</v>
      </c>
      <c r="J9" s="22">
        <f t="shared" si="0"/>
        <v>20101</v>
      </c>
      <c r="K9" s="38">
        <f t="shared" si="1"/>
        <v>7616.62</v>
      </c>
      <c r="L9" s="38"/>
      <c r="M9" s="20" t="s">
        <v>6</v>
      </c>
      <c r="N9" s="20" t="s">
        <v>43</v>
      </c>
      <c r="O9" s="21">
        <v>7749.58</v>
      </c>
      <c r="P9" s="22">
        <f t="shared" si="2"/>
        <v>20101</v>
      </c>
      <c r="Q9" s="38">
        <f t="shared" si="3"/>
        <v>7749.58</v>
      </c>
      <c r="U9" s="39" t="s">
        <v>6</v>
      </c>
      <c r="V9" s="39" t="s">
        <v>43</v>
      </c>
      <c r="W9" s="40">
        <v>8475.4699999999993</v>
      </c>
      <c r="X9" s="19">
        <f t="shared" si="4"/>
        <v>-8475.4699999999993</v>
      </c>
      <c r="Y9" s="19">
        <f t="shared" si="5"/>
        <v>20101</v>
      </c>
    </row>
    <row r="10" spans="1:25" ht="45.75" customHeight="1">
      <c r="A10" s="47"/>
      <c r="B10" s="47"/>
      <c r="C10" s="4"/>
      <c r="D10" s="30"/>
      <c r="E10" s="38">
        <v>3922.87</v>
      </c>
      <c r="G10" s="20" t="s">
        <v>5</v>
      </c>
      <c r="H10" s="20" t="s">
        <v>44</v>
      </c>
      <c r="I10" s="21">
        <v>3922.87</v>
      </c>
      <c r="J10" s="22">
        <f t="shared" si="0"/>
        <v>2010101</v>
      </c>
      <c r="K10" s="38">
        <f t="shared" si="1"/>
        <v>3922.87</v>
      </c>
      <c r="L10" s="38">
        <v>750</v>
      </c>
      <c r="M10" s="20" t="s">
        <v>5</v>
      </c>
      <c r="N10" s="20" t="s">
        <v>44</v>
      </c>
      <c r="O10" s="21">
        <v>4041.81</v>
      </c>
      <c r="P10" s="22">
        <f t="shared" si="2"/>
        <v>2010101</v>
      </c>
      <c r="Q10" s="38">
        <f t="shared" si="3"/>
        <v>4041.81</v>
      </c>
      <c r="U10" s="39" t="s">
        <v>5</v>
      </c>
      <c r="V10" s="39" t="s">
        <v>44</v>
      </c>
      <c r="W10" s="40">
        <v>4680.9399999999996</v>
      </c>
      <c r="X10" s="19">
        <f t="shared" si="4"/>
        <v>-4680.9399999999996</v>
      </c>
      <c r="Y10" s="19">
        <f t="shared" si="5"/>
        <v>2010101</v>
      </c>
    </row>
    <row r="11" spans="1:25" ht="45.75" customHeight="1">
      <c r="A11" s="5"/>
      <c r="B11" s="36"/>
      <c r="C11" s="4"/>
      <c r="D11" s="37"/>
      <c r="E11" s="88">
        <v>135.6</v>
      </c>
      <c r="G11" s="20" t="s">
        <v>4</v>
      </c>
      <c r="H11" s="20" t="s">
        <v>51</v>
      </c>
      <c r="I11" s="21">
        <v>135.6</v>
      </c>
      <c r="J11" s="22">
        <f t="shared" si="0"/>
        <v>2010199</v>
      </c>
      <c r="K11" s="38">
        <f t="shared" si="1"/>
        <v>135.6</v>
      </c>
      <c r="L11" s="38"/>
      <c r="M11" s="20" t="s">
        <v>4</v>
      </c>
      <c r="N11" s="20" t="s">
        <v>51</v>
      </c>
      <c r="O11" s="21">
        <v>135.6</v>
      </c>
      <c r="P11" s="22">
        <f t="shared" si="2"/>
        <v>2010199</v>
      </c>
      <c r="Q11" s="38">
        <f t="shared" si="3"/>
        <v>135.6</v>
      </c>
      <c r="U11" s="39" t="s">
        <v>4</v>
      </c>
      <c r="V11" s="39" t="s">
        <v>51</v>
      </c>
      <c r="W11" s="40">
        <v>135.6</v>
      </c>
      <c r="X11" s="19">
        <f t="shared" si="4"/>
        <v>-135.6</v>
      </c>
      <c r="Y11" s="19">
        <f t="shared" si="5"/>
        <v>2010199</v>
      </c>
    </row>
    <row r="12" spans="1:25" ht="45.75" customHeight="1">
      <c r="A12" s="199" t="s">
        <v>22</v>
      </c>
      <c r="B12" s="200"/>
      <c r="C12" s="26">
        <v>0</v>
      </c>
      <c r="G12" s="77" t="str">
        <f>""</f>
        <v/>
      </c>
      <c r="H12" s="77" t="str">
        <f>""</f>
        <v/>
      </c>
      <c r="I12" s="77" t="str">
        <f>""</f>
        <v/>
      </c>
      <c r="M12" s="77" t="str">
        <f>""</f>
        <v/>
      </c>
      <c r="N12" s="78" t="str">
        <f>""</f>
        <v/>
      </c>
      <c r="O12" s="7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103</v>
      </c>
      <c r="B1" s="18"/>
    </row>
    <row r="2" spans="1:24" ht="51.75" customHeight="1">
      <c r="A2" s="192" t="s">
        <v>89</v>
      </c>
      <c r="B2" s="193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65</v>
      </c>
      <c r="B5" s="75" t="s">
        <v>419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 t="s">
        <v>66</v>
      </c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 t="s">
        <v>67</v>
      </c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 t="s">
        <v>68</v>
      </c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 t="s">
        <v>69</v>
      </c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 t="s">
        <v>0</v>
      </c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 t="s">
        <v>64</v>
      </c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464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104</v>
      </c>
      <c r="B1" s="95"/>
    </row>
    <row r="2" spans="1:5" ht="39.950000000000003" customHeight="1">
      <c r="A2" s="97" t="s">
        <v>90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127" t="s">
        <v>419</v>
      </c>
      <c r="B5" s="127" t="s">
        <v>419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18" sqref="E18"/>
    </sheetView>
  </sheetViews>
  <sheetFormatPr defaultRowHeight="15.75"/>
  <cols>
    <col min="1" max="1" width="17.125" style="52" customWidth="1"/>
    <col min="2" max="2" width="36.875" style="52" customWidth="1"/>
    <col min="3" max="3" width="17.25" style="54" customWidth="1"/>
    <col min="4" max="16384" width="9" style="52"/>
  </cols>
  <sheetData>
    <row r="1" spans="1:5" ht="22.5" customHeight="1">
      <c r="A1" s="55" t="s">
        <v>105</v>
      </c>
    </row>
    <row r="2" spans="1:5" ht="24.75" customHeight="1">
      <c r="A2" s="194" t="s">
        <v>92</v>
      </c>
      <c r="B2" s="201"/>
      <c r="C2" s="201"/>
    </row>
    <row r="3" spans="1:5" s="55" customFormat="1" ht="24" customHeight="1">
      <c r="C3" s="53" t="s">
        <v>27</v>
      </c>
    </row>
    <row r="4" spans="1:5" s="62" customFormat="1" ht="33" customHeight="1">
      <c r="A4" s="64" t="s">
        <v>29</v>
      </c>
      <c r="B4" s="64" t="s">
        <v>30</v>
      </c>
      <c r="C4" s="57" t="s">
        <v>455</v>
      </c>
    </row>
    <row r="5" spans="1:5" s="62" customFormat="1" ht="24.75" customHeight="1">
      <c r="A5" s="59">
        <v>102</v>
      </c>
      <c r="B5" s="60" t="s">
        <v>47</v>
      </c>
      <c r="C5" s="61"/>
    </row>
    <row r="6" spans="1:5" s="62" customFormat="1" ht="24.75" customHeight="1">
      <c r="A6" s="80" t="s">
        <v>52</v>
      </c>
      <c r="B6" s="90" t="s">
        <v>613</v>
      </c>
      <c r="C6" s="61"/>
    </row>
    <row r="7" spans="1:5" s="55" customFormat="1" ht="24.75" customHeight="1">
      <c r="A7" s="81">
        <v>1020301</v>
      </c>
      <c r="B7" s="91" t="s">
        <v>614</v>
      </c>
      <c r="C7" s="61"/>
      <c r="E7" s="63"/>
    </row>
    <row r="8" spans="1:5" s="62" customFormat="1" ht="24.75" customHeight="1">
      <c r="A8" s="80" t="s">
        <v>53</v>
      </c>
      <c r="B8" s="90" t="s">
        <v>54</v>
      </c>
      <c r="C8" s="61"/>
    </row>
    <row r="9" spans="1:5" s="55" customFormat="1" ht="24.75" customHeight="1">
      <c r="A9" s="81">
        <v>1020501</v>
      </c>
      <c r="B9" s="91" t="s">
        <v>55</v>
      </c>
      <c r="C9" s="61"/>
      <c r="E9" s="63"/>
    </row>
    <row r="10" spans="1:5" s="55" customFormat="1" ht="24.75" customHeight="1">
      <c r="A10" s="80">
        <v>10207</v>
      </c>
      <c r="B10" s="90" t="s">
        <v>457</v>
      </c>
      <c r="C10" s="61"/>
    </row>
    <row r="11" spans="1:5" s="62" customFormat="1" ht="24.75" customHeight="1">
      <c r="A11" s="80" t="s">
        <v>459</v>
      </c>
      <c r="B11" s="90" t="s">
        <v>458</v>
      </c>
      <c r="C11" s="61"/>
    </row>
    <row r="12" spans="1:5" s="62" customFormat="1" ht="24.75" customHeight="1">
      <c r="A12" s="202" t="s">
        <v>28</v>
      </c>
      <c r="B12" s="203"/>
      <c r="C12" s="61">
        <v>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AA22" sqref="AA22"/>
    </sheetView>
  </sheetViews>
  <sheetFormatPr defaultColWidth="7" defaultRowHeight="15"/>
  <cols>
    <col min="1" max="1" width="15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1.75" customHeight="1">
      <c r="A1" s="18" t="s">
        <v>106</v>
      </c>
    </row>
    <row r="2" spans="1:25" ht="23.25">
      <c r="A2" s="195" t="s">
        <v>91</v>
      </c>
      <c r="B2" s="196"/>
      <c r="C2" s="187"/>
      <c r="G2" s="19"/>
      <c r="H2" s="19"/>
      <c r="I2" s="19"/>
    </row>
    <row r="3" spans="1:25" s="2" customFormat="1" ht="21" customHeight="1">
      <c r="A3" s="3"/>
      <c r="C3" s="23" t="s">
        <v>12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4" t="s">
        <v>13</v>
      </c>
      <c r="B4" s="25" t="s">
        <v>14</v>
      </c>
      <c r="C4" s="13" t="s">
        <v>456</v>
      </c>
      <c r="G4" s="27" t="s">
        <v>15</v>
      </c>
      <c r="H4" s="27" t="s">
        <v>16</v>
      </c>
      <c r="I4" s="27" t="s">
        <v>17</v>
      </c>
      <c r="J4" s="1"/>
      <c r="M4" s="27" t="s">
        <v>15</v>
      </c>
      <c r="N4" s="28" t="s">
        <v>16</v>
      </c>
      <c r="O4" s="27" t="s">
        <v>17</v>
      </c>
    </row>
    <row r="5" spans="1:25" s="2" customFormat="1" ht="26.25" customHeight="1">
      <c r="A5" s="6" t="s">
        <v>36</v>
      </c>
      <c r="B5" s="29" t="s">
        <v>46</v>
      </c>
      <c r="C5" s="4"/>
      <c r="D5" s="30">
        <v>105429</v>
      </c>
      <c r="E5" s="31">
        <v>595734.14</v>
      </c>
      <c r="F5" s="2">
        <f>104401+13602</f>
        <v>118003</v>
      </c>
      <c r="G5" s="32" t="s">
        <v>7</v>
      </c>
      <c r="H5" s="32" t="s">
        <v>18</v>
      </c>
      <c r="I5" s="33">
        <v>596221.15</v>
      </c>
      <c r="J5" s="1">
        <f t="shared" ref="J5:J7" si="0">G5-A5</f>
        <v>-8</v>
      </c>
      <c r="K5" s="30">
        <f t="shared" ref="K5:K7" si="1">I5-C5</f>
        <v>596221.15</v>
      </c>
      <c r="L5" s="30">
        <v>75943</v>
      </c>
      <c r="M5" s="32" t="s">
        <v>7</v>
      </c>
      <c r="N5" s="32" t="s">
        <v>18</v>
      </c>
      <c r="O5" s="33">
        <v>643048.94999999995</v>
      </c>
      <c r="P5" s="1">
        <f t="shared" ref="P5:P7" si="2">M5-A5</f>
        <v>-8</v>
      </c>
      <c r="Q5" s="30">
        <f t="shared" ref="Q5:Q7" si="3">O5-C5</f>
        <v>643048.94999999995</v>
      </c>
      <c r="S5" s="2">
        <v>717759</v>
      </c>
      <c r="U5" s="34" t="s">
        <v>7</v>
      </c>
      <c r="V5" s="34" t="s">
        <v>18</v>
      </c>
      <c r="W5" s="35">
        <v>659380.53</v>
      </c>
      <c r="X5" s="2">
        <f t="shared" ref="X5:X7" si="4">C5-W5</f>
        <v>-659380.53</v>
      </c>
      <c r="Y5" s="2">
        <f t="shared" ref="Y5:Y7" si="5">U5-A5</f>
        <v>-8</v>
      </c>
    </row>
    <row r="6" spans="1:25" s="2" customFormat="1" ht="26.25" customHeight="1">
      <c r="A6" s="68" t="s">
        <v>56</v>
      </c>
      <c r="B6" s="92" t="s">
        <v>615</v>
      </c>
      <c r="C6" s="4"/>
      <c r="D6" s="30"/>
      <c r="E6" s="30">
        <v>7616.62</v>
      </c>
      <c r="G6" s="32" t="s">
        <v>6</v>
      </c>
      <c r="H6" s="32" t="s">
        <v>19</v>
      </c>
      <c r="I6" s="33">
        <v>7616.62</v>
      </c>
      <c r="J6" s="1">
        <f t="shared" si="0"/>
        <v>-802</v>
      </c>
      <c r="K6" s="30">
        <f t="shared" si="1"/>
        <v>7616.62</v>
      </c>
      <c r="L6" s="30"/>
      <c r="M6" s="32" t="s">
        <v>6</v>
      </c>
      <c r="N6" s="32" t="s">
        <v>19</v>
      </c>
      <c r="O6" s="33">
        <v>7749.58</v>
      </c>
      <c r="P6" s="1">
        <f t="shared" si="2"/>
        <v>-802</v>
      </c>
      <c r="Q6" s="30">
        <f t="shared" si="3"/>
        <v>7749.58</v>
      </c>
      <c r="U6" s="34" t="s">
        <v>6</v>
      </c>
      <c r="V6" s="34" t="s">
        <v>19</v>
      </c>
      <c r="W6" s="35">
        <v>8475.4699999999993</v>
      </c>
      <c r="X6" s="2">
        <f t="shared" si="4"/>
        <v>-8475.4699999999993</v>
      </c>
      <c r="Y6" s="2">
        <f t="shared" si="5"/>
        <v>-802</v>
      </c>
    </row>
    <row r="7" spans="1:25" s="2" customFormat="1" ht="26.25" customHeight="1">
      <c r="A7" s="47" t="s">
        <v>57</v>
      </c>
      <c r="B7" s="51" t="s">
        <v>616</v>
      </c>
      <c r="C7" s="4"/>
      <c r="D7" s="30"/>
      <c r="E7" s="30">
        <v>3922.87</v>
      </c>
      <c r="G7" s="32" t="s">
        <v>5</v>
      </c>
      <c r="H7" s="32" t="s">
        <v>20</v>
      </c>
      <c r="I7" s="33">
        <v>3922.87</v>
      </c>
      <c r="J7" s="1">
        <f t="shared" si="0"/>
        <v>-80200</v>
      </c>
      <c r="K7" s="30">
        <f t="shared" si="1"/>
        <v>3922.87</v>
      </c>
      <c r="L7" s="30">
        <v>750</v>
      </c>
      <c r="M7" s="32" t="s">
        <v>5</v>
      </c>
      <c r="N7" s="32" t="s">
        <v>20</v>
      </c>
      <c r="O7" s="33">
        <v>4041.81</v>
      </c>
      <c r="P7" s="1">
        <f t="shared" si="2"/>
        <v>-80200</v>
      </c>
      <c r="Q7" s="30">
        <f t="shared" si="3"/>
        <v>4041.81</v>
      </c>
      <c r="U7" s="34" t="s">
        <v>5</v>
      </c>
      <c r="V7" s="34" t="s">
        <v>20</v>
      </c>
      <c r="W7" s="35">
        <v>4680.9399999999996</v>
      </c>
      <c r="X7" s="2">
        <f t="shared" si="4"/>
        <v>-4680.9399999999996</v>
      </c>
      <c r="Y7" s="2">
        <f t="shared" si="5"/>
        <v>-80200</v>
      </c>
    </row>
    <row r="8" spans="1:25" s="2" customFormat="1" ht="26.25" customHeight="1">
      <c r="A8" s="68" t="s">
        <v>58</v>
      </c>
      <c r="B8" s="92" t="s">
        <v>59</v>
      </c>
      <c r="C8" s="4"/>
      <c r="D8" s="30"/>
      <c r="E8" s="30">
        <v>7616.62</v>
      </c>
      <c r="G8" s="32" t="s">
        <v>6</v>
      </c>
      <c r="H8" s="32" t="s">
        <v>19</v>
      </c>
      <c r="I8" s="33">
        <v>7616.62</v>
      </c>
      <c r="J8" s="1">
        <f t="shared" ref="J8:J9" si="6">G8-A8</f>
        <v>-804</v>
      </c>
      <c r="K8" s="30">
        <f t="shared" ref="K8:K9" si="7">I8-C8</f>
        <v>7616.62</v>
      </c>
      <c r="L8" s="30"/>
      <c r="M8" s="32" t="s">
        <v>6</v>
      </c>
      <c r="N8" s="32" t="s">
        <v>19</v>
      </c>
      <c r="O8" s="33">
        <v>7749.58</v>
      </c>
      <c r="P8" s="1">
        <f t="shared" ref="P8:P9" si="8">M8-A8</f>
        <v>-804</v>
      </c>
      <c r="Q8" s="30">
        <f t="shared" ref="Q8:Q9" si="9">O8-C8</f>
        <v>7749.58</v>
      </c>
      <c r="U8" s="34" t="s">
        <v>6</v>
      </c>
      <c r="V8" s="34" t="s">
        <v>19</v>
      </c>
      <c r="W8" s="35">
        <v>8475.4699999999993</v>
      </c>
      <c r="X8" s="2">
        <f t="shared" ref="X8:X9" si="10">C8-W8</f>
        <v>-8475.4699999999993</v>
      </c>
      <c r="Y8" s="2">
        <f t="shared" ref="Y8:Y9" si="11">U8-A8</f>
        <v>-804</v>
      </c>
    </row>
    <row r="9" spans="1:25" s="2" customFormat="1" ht="26.25" customHeight="1">
      <c r="A9" s="47" t="s">
        <v>60</v>
      </c>
      <c r="B9" s="51" t="s">
        <v>61</v>
      </c>
      <c r="C9" s="4"/>
      <c r="D9" s="30"/>
      <c r="E9" s="30">
        <v>3922.87</v>
      </c>
      <c r="G9" s="32" t="s">
        <v>5</v>
      </c>
      <c r="H9" s="32" t="s">
        <v>20</v>
      </c>
      <c r="I9" s="33">
        <v>3922.87</v>
      </c>
      <c r="J9" s="1">
        <f t="shared" si="6"/>
        <v>-80400</v>
      </c>
      <c r="K9" s="30">
        <f t="shared" si="7"/>
        <v>3922.87</v>
      </c>
      <c r="L9" s="30">
        <v>750</v>
      </c>
      <c r="M9" s="32" t="s">
        <v>5</v>
      </c>
      <c r="N9" s="32" t="s">
        <v>20</v>
      </c>
      <c r="O9" s="33">
        <v>4041.81</v>
      </c>
      <c r="P9" s="1">
        <f t="shared" si="8"/>
        <v>-80400</v>
      </c>
      <c r="Q9" s="30">
        <f t="shared" si="9"/>
        <v>4041.81</v>
      </c>
      <c r="U9" s="34" t="s">
        <v>5</v>
      </c>
      <c r="V9" s="34" t="s">
        <v>20</v>
      </c>
      <c r="W9" s="35">
        <v>4680.9399999999996</v>
      </c>
      <c r="X9" s="2">
        <f t="shared" si="10"/>
        <v>-4680.9399999999996</v>
      </c>
      <c r="Y9" s="2">
        <f t="shared" si="11"/>
        <v>-80400</v>
      </c>
    </row>
    <row r="10" spans="1:25" s="2" customFormat="1" ht="26.25" customHeight="1">
      <c r="A10" s="68" t="s">
        <v>462</v>
      </c>
      <c r="B10" s="92" t="s">
        <v>460</v>
      </c>
      <c r="C10" s="4"/>
      <c r="D10" s="37"/>
      <c r="E10" s="37"/>
      <c r="G10" s="32"/>
      <c r="H10" s="32"/>
      <c r="I10" s="33"/>
      <c r="J10" s="1"/>
      <c r="K10" s="30"/>
      <c r="L10" s="30"/>
      <c r="M10" s="32"/>
      <c r="N10" s="32"/>
      <c r="O10" s="33"/>
      <c r="P10" s="1"/>
      <c r="Q10" s="30"/>
      <c r="U10" s="34"/>
      <c r="V10" s="34"/>
      <c r="W10" s="35"/>
    </row>
    <row r="11" spans="1:25" s="2" customFormat="1" ht="26.25" customHeight="1">
      <c r="A11" s="68" t="s">
        <v>463</v>
      </c>
      <c r="B11" s="92" t="s">
        <v>461</v>
      </c>
      <c r="C11" s="4"/>
      <c r="D11" s="37"/>
      <c r="E11" s="37"/>
      <c r="G11" s="32"/>
      <c r="H11" s="32"/>
      <c r="I11" s="33"/>
      <c r="J11" s="1"/>
      <c r="K11" s="30"/>
      <c r="L11" s="30"/>
      <c r="M11" s="32"/>
      <c r="N11" s="32"/>
      <c r="O11" s="33"/>
      <c r="P11" s="1"/>
      <c r="Q11" s="30"/>
      <c r="U11" s="34"/>
      <c r="V11" s="34"/>
      <c r="W11" s="35"/>
    </row>
    <row r="12" spans="1:25" s="2" customFormat="1" ht="26.25" customHeight="1">
      <c r="A12" s="199" t="s">
        <v>22</v>
      </c>
      <c r="B12" s="200"/>
      <c r="C12" s="8">
        <v>0</v>
      </c>
      <c r="G12" s="27" t="str">
        <f>""</f>
        <v/>
      </c>
      <c r="H12" s="27" t="str">
        <f>""</f>
        <v/>
      </c>
      <c r="I12" s="27" t="str">
        <f>""</f>
        <v/>
      </c>
      <c r="J12" s="1"/>
      <c r="M12" s="27" t="str">
        <f>""</f>
        <v/>
      </c>
      <c r="N12" s="28" t="str">
        <f>""</f>
        <v/>
      </c>
      <c r="O12" s="2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2020-11-17T08:29:19Z</dcterms:modified>
</cp:coreProperties>
</file>