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 firstSheet="6" activeTab="17"/>
  </bookViews>
  <sheets>
    <sheet name="附表1-1" sheetId="1" r:id="rId1"/>
    <sheet name="附表1-2" sheetId="2" r:id="rId2"/>
    <sheet name="附表1-3" sheetId="3" r:id="rId3"/>
    <sheet name="附表1-4" sheetId="4" r:id="rId4"/>
    <sheet name="附表1-5" sheetId="5" r:id="rId5"/>
    <sheet name="附表1-6" sheetId="6" r:id="rId6"/>
    <sheet name="附表1-7" sheetId="7" r:id="rId7"/>
    <sheet name="附表1-8" sheetId="8" r:id="rId8"/>
    <sheet name="附表1-9" sheetId="9" r:id="rId9"/>
    <sheet name="附表1-10" sheetId="10" r:id="rId10"/>
    <sheet name="附表1-11" sheetId="11" r:id="rId11"/>
    <sheet name="附表1-12" sheetId="12" r:id="rId12"/>
    <sheet name="附表1-13" sheetId="13" r:id="rId13"/>
    <sheet name="附表1-14" sheetId="14" r:id="rId14"/>
    <sheet name="附表1-15" sheetId="15" r:id="rId15"/>
    <sheet name="附表1-16" sheetId="16" r:id="rId16"/>
    <sheet name="附表1-17" sheetId="17" r:id="rId17"/>
    <sheet name="附表1-18" sheetId="18" r:id="rId18"/>
  </sheets>
  <definedNames>
    <definedName name="_xlnm._FilterDatabase" localSheetId="2" hidden="1">'附表1-3'!$A$4:$B$1382</definedName>
    <definedName name="_a999923423">#REF!</definedName>
    <definedName name="_a9999323">#REF!</definedName>
    <definedName name="_a999942323">#REF!</definedName>
    <definedName name="_a9999548">#REF!</definedName>
    <definedName name="_a9999555">#REF!</definedName>
    <definedName name="_a99996544">#REF!</definedName>
    <definedName name="_a99999" localSheetId="11">#REF!</definedName>
    <definedName name="_a99999" localSheetId="13">#REF!</definedName>
    <definedName name="_a99999" localSheetId="16">#REF!</definedName>
    <definedName name="_a99999" localSheetId="17">#REF!</definedName>
    <definedName name="_a99999" localSheetId="4">#REF!</definedName>
    <definedName name="_a99999" localSheetId="5">#REF!</definedName>
    <definedName name="_a99999" localSheetId="6">#REF!</definedName>
    <definedName name="_a99999" localSheetId="8">#REF!</definedName>
    <definedName name="_a99999">#REF!</definedName>
    <definedName name="_a999991" localSheetId="17">#REF!</definedName>
    <definedName name="_a999991" localSheetId="4">#REF!</definedName>
    <definedName name="_a999991" localSheetId="5">#REF!</definedName>
    <definedName name="_a999991">#REF!</definedName>
    <definedName name="_a999991145">#REF!</definedName>
    <definedName name="_a99999222" localSheetId="5">#REF!</definedName>
    <definedName name="_a99999222">#REF!</definedName>
    <definedName name="_a99999234234">#REF!</definedName>
    <definedName name="_a999995" localSheetId="4">#REF!</definedName>
    <definedName name="_a999995" localSheetId="5">#REF!</definedName>
    <definedName name="_a999995">#REF!</definedName>
    <definedName name="_a999996" localSheetId="4">#REF!</definedName>
    <definedName name="_a999996" localSheetId="5">#REF!</definedName>
    <definedName name="_a999996">#REF!</definedName>
    <definedName name="_a999999999">#REF!</definedName>
    <definedName name="_xlnm._FilterDatabase" localSheetId="13" hidden="1">'附表1-14'!$A$4:$AA$8</definedName>
    <definedName name="_xlnm._FilterDatabase" localSheetId="17" hidden="1">'附表1-18'!$A$4:$AA$5</definedName>
    <definedName name="_xlnm._FilterDatabase" localSheetId="4" hidden="1">'附表1-5'!$A$4:$AB$11</definedName>
    <definedName name="_xlnm._FilterDatabase" localSheetId="8" hidden="1">'附表1-9'!$A$4:$AA$15</definedName>
    <definedName name="_Order1" hidden="1">255</definedName>
    <definedName name="_Order2" hidden="1">255</definedName>
    <definedName name="Database" localSheetId="11" hidden="1">#REF!</definedName>
    <definedName name="Database" localSheetId="13" hidden="1">#REF!</definedName>
    <definedName name="Database" localSheetId="16" hidden="1">#REF!</definedName>
    <definedName name="Database" localSheetId="17" hidden="1">#REF!</definedName>
    <definedName name="Database" localSheetId="4" hidden="1">#REF!</definedName>
    <definedName name="Database" localSheetId="5" hidden="1">#REF!</definedName>
    <definedName name="Database" localSheetId="6" hidden="1">#REF!</definedName>
    <definedName name="Database" localSheetId="8" hidden="1">#REF!</definedName>
    <definedName name="Database" hidden="1">#REF!</definedName>
    <definedName name="_xlnm.Print_Area" localSheetId="0">'附表1-1'!$A$1:$B$27</definedName>
    <definedName name="_xlnm.Print_Area" localSheetId="13">'附表1-14'!$A:$C</definedName>
    <definedName name="_xlnm.Print_Area" localSheetId="17">'附表1-18'!$A:$C</definedName>
    <definedName name="_xlnm.Print_Area" localSheetId="2">'附表1-3'!$A:$B</definedName>
    <definedName name="_xlnm.Print_Area" localSheetId="4">'附表1-5'!$A:$D</definedName>
    <definedName name="_xlnm.Print_Area" localSheetId="5">'附表1-6'!$A$1:$B$92</definedName>
    <definedName name="_xlnm.Print_Area" localSheetId="8">'附表1-9'!$A:$C</definedName>
    <definedName name="_xlnm.Print_Titles" localSheetId="11">'附表1-12'!$4:$4</definedName>
    <definedName name="_xlnm.Print_Titles" localSheetId="13">'附表1-14'!$4:$4</definedName>
    <definedName name="_xlnm.Print_Titles" localSheetId="16">'附表1-17'!$4:$4</definedName>
    <definedName name="_xlnm.Print_Titles" localSheetId="17">'附表1-18'!$4:$4</definedName>
    <definedName name="_xlnm.Print_Titles" localSheetId="2">'附表1-3'!$4:$4</definedName>
    <definedName name="_xlnm.Print_Titles" localSheetId="3">'附表1-4'!$4:$4</definedName>
    <definedName name="_xlnm.Print_Titles" localSheetId="4">'附表1-5'!$4:$4</definedName>
    <definedName name="_xlnm.Print_Titles" localSheetId="6">'附表1-7'!$4:$4</definedName>
    <definedName name="_xlnm.Print_Titles" localSheetId="8">'附表1-9'!$4:$4</definedName>
    <definedName name="wrn.月报打印." localSheetId="0" hidden="1">{#N/A,#N/A,FALSE,"p9";#N/A,#N/A,FALSE,"p1";#N/A,#N/A,FALSE,"p2";#N/A,#N/A,FALSE,"p3";#N/A,#N/A,FALSE,"p4";#N/A,#N/A,FALSE,"p5";#N/A,#N/A,FALSE,"p6";#N/A,#N/A,FALSE,"p7";#N/A,#N/A,FALSE,"p8"}</definedName>
    <definedName name="wrn.月报打印." localSheetId="5" hidden="1">{#N/A,#N/A,FALSE,"p9";#N/A,#N/A,FALSE,"p1";#N/A,#N/A,FALSE,"p2";#N/A,#N/A,FALSE,"p3";#N/A,#N/A,FALSE,"p4";#N/A,#N/A,FALSE,"p5";#N/A,#N/A,FALSE,"p6";#N/A,#N/A,FALSE,"p7";#N/A,#N/A,FALSE,"p8"}</definedName>
    <definedName name="wrn.月报打印." hidden="1">{#N/A,#N/A,FALSE,"p9";#N/A,#N/A,FALSE,"p1";#N/A,#N/A,FALSE,"p2";#N/A,#N/A,FALSE,"p3";#N/A,#N/A,FALSE,"p4";#N/A,#N/A,FALSE,"p5";#N/A,#N/A,FALSE,"p6";#N/A,#N/A,FALSE,"p7";#N/A,#N/A,FALSE,"p8"}</definedName>
    <definedName name="地区名称" localSheetId="0">#REF!</definedName>
    <definedName name="地区名称" localSheetId="11">#REF!</definedName>
    <definedName name="地区名称" localSheetId="13">#REF!</definedName>
    <definedName name="地区名称" localSheetId="16">#REF!</definedName>
    <definedName name="地区名称" localSheetId="17">#REF!</definedName>
    <definedName name="地区名称" localSheetId="4">#REF!</definedName>
    <definedName name="地区名称" localSheetId="5">#REF!</definedName>
    <definedName name="地区名称" localSheetId="6">#REF!</definedName>
    <definedName name="地区名称" localSheetId="8">#REF!</definedName>
    <definedName name="地区名称">#REF!</definedName>
    <definedName name="地区名称1" localSheetId="13">#REF!</definedName>
    <definedName name="地区名称1" localSheetId="16">#REF!</definedName>
    <definedName name="地区名称1" localSheetId="17">#REF!</definedName>
    <definedName name="地区名称1" localSheetId="4">#REF!</definedName>
    <definedName name="地区名称1" localSheetId="5">#REF!</definedName>
    <definedName name="地区名称1">#REF!</definedName>
    <definedName name="地区名称10" localSheetId="4">#REF!</definedName>
    <definedName name="地区名称10" localSheetId="5">#REF!</definedName>
    <definedName name="地区名称10">#REF!</definedName>
    <definedName name="地区名称2" localSheetId="16">#REF!</definedName>
    <definedName name="地区名称2" localSheetId="17">#REF!</definedName>
    <definedName name="地区名称2" localSheetId="4">#REF!</definedName>
    <definedName name="地区名称2" localSheetId="5">#REF!</definedName>
    <definedName name="地区名称2">#REF!</definedName>
    <definedName name="地区名称3" localSheetId="17">#REF!</definedName>
    <definedName name="地区名称3" localSheetId="4">#REF!</definedName>
    <definedName name="地区名称3" localSheetId="5">#REF!</definedName>
    <definedName name="地区名称3">#REF!</definedName>
    <definedName name="地区名称32">#REF!</definedName>
    <definedName name="地区名称432">#REF!</definedName>
    <definedName name="地区名称444" localSheetId="5">#REF!</definedName>
    <definedName name="地区名称444">#REF!</definedName>
    <definedName name="地区名称45234">#REF!</definedName>
    <definedName name="地区名称5" localSheetId="4">#REF!</definedName>
    <definedName name="地区名称5" localSheetId="5">#REF!</definedName>
    <definedName name="地区名称5">#REF!</definedName>
    <definedName name="地区名称55" localSheetId="5">#REF!</definedName>
    <definedName name="地区名称55">#REF!</definedName>
    <definedName name="地区名称6" localSheetId="4">#REF!</definedName>
    <definedName name="地区名称6" localSheetId="5">#REF!</definedName>
    <definedName name="地区名称6">#REF!</definedName>
    <definedName name="地区名称7" localSheetId="4">#REF!</definedName>
    <definedName name="地区名称7" localSheetId="5">#REF!</definedName>
    <definedName name="地区名称7">#REF!</definedName>
    <definedName name="地区名称874">#REF!</definedName>
    <definedName name="地区名称9" localSheetId="4">#REF!</definedName>
    <definedName name="地区名称9" localSheetId="5">#REF!</definedName>
    <definedName name="地区名称9">#REF!</definedName>
    <definedName name="地区明确222" localSheetId="5">#REF!</definedName>
    <definedName name="地区明确222">#REF!</definedName>
    <definedName name="基金" localSheetId="0" hidden="1">{#N/A,#N/A,FALSE,"p9";#N/A,#N/A,FALSE,"p1";#N/A,#N/A,FALSE,"p2";#N/A,#N/A,FALSE,"p3";#N/A,#N/A,FALSE,"p4";#N/A,#N/A,FALSE,"p5";#N/A,#N/A,FALSE,"p6";#N/A,#N/A,FALSE,"p7";#N/A,#N/A,FALSE,"p8"}</definedName>
    <definedName name="基金" localSheetId="5" hidden="1">{#N/A,#N/A,FALSE,"p9";#N/A,#N/A,FALSE,"p1";#N/A,#N/A,FALSE,"p2";#N/A,#N/A,FALSE,"p3";#N/A,#N/A,FALSE,"p4";#N/A,#N/A,FALSE,"p5";#N/A,#N/A,FALSE,"p6";#N/A,#N/A,FALSE,"p7";#N/A,#N/A,FALSE,"p8"}</definedName>
    <definedName name="基金" hidden="1">{#N/A,#N/A,FALSE,"p9";#N/A,#N/A,FALSE,"p1";#N/A,#N/A,FALSE,"p2";#N/A,#N/A,FALSE,"p3";#N/A,#N/A,FALSE,"p4";#N/A,#N/A,FALSE,"p5";#N/A,#N/A,FALSE,"p6";#N/A,#N/A,FALSE,"p7";#N/A,#N/A,FALSE,"p8"}</definedName>
    <definedName name="计划1" localSheetId="0" hidden="1">{#N/A,#N/A,FALSE,"p9";#N/A,#N/A,FALSE,"p1";#N/A,#N/A,FALSE,"p2";#N/A,#N/A,FALSE,"p3";#N/A,#N/A,FALSE,"p4";#N/A,#N/A,FALSE,"p5";#N/A,#N/A,FALSE,"p6";#N/A,#N/A,FALSE,"p7";#N/A,#N/A,FALSE,"p8"}</definedName>
    <definedName name="计划1" localSheetId="5" hidden="1">{#N/A,#N/A,FALSE,"p9";#N/A,#N/A,FALSE,"p1";#N/A,#N/A,FALSE,"p2";#N/A,#N/A,FALSE,"p3";#N/A,#N/A,FALSE,"p4";#N/A,#N/A,FALSE,"p5";#N/A,#N/A,FALSE,"p6";#N/A,#N/A,FALSE,"p7";#N/A,#N/A,FALSE,"p8"}</definedName>
    <definedName name="计划1" hidden="1">{#N/A,#N/A,FALSE,"p9";#N/A,#N/A,FALSE,"p1";#N/A,#N/A,FALSE,"p2";#N/A,#N/A,FALSE,"p3";#N/A,#N/A,FALSE,"p4";#N/A,#N/A,FALSE,"p5";#N/A,#N/A,FALSE,"p6";#N/A,#N/A,FALSE,"p7";#N/A,#N/A,FALSE,"p8"}</definedName>
    <definedName name="计划2" hidden="1">{#N/A,#N/A,FALSE,"p9";#N/A,#N/A,FALSE,"p1";#N/A,#N/A,FALSE,"p2";#N/A,#N/A,FALSE,"p3";#N/A,#N/A,FALSE,"p4";#N/A,#N/A,FALSE,"p5";#N/A,#N/A,FALSE,"p6";#N/A,#N/A,FALSE,"p7";#N/A,#N/A,FALSE,"p8"}</definedName>
  </definedNames>
  <calcPr calcId="144525"/>
</workbook>
</file>

<file path=xl/sharedStrings.xml><?xml version="1.0" encoding="utf-8"?>
<sst xmlns="http://schemas.openxmlformats.org/spreadsheetml/2006/main" count="1496">
  <si>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1-1</t>
    </r>
  </si>
  <si>
    <t>一般公共预算收入表</t>
  </si>
  <si>
    <r>
      <rPr>
        <sz val="12"/>
        <rFont val="方正仿宋_GBK"/>
        <charset val="134"/>
      </rPr>
      <t>单位：万元</t>
    </r>
  </si>
  <si>
    <t>项目</t>
  </si>
  <si>
    <t>决算数</t>
  </si>
  <si>
    <r>
      <rPr>
        <b/>
        <sz val="12"/>
        <rFont val="宋体"/>
        <charset val="134"/>
      </rPr>
      <t xml:space="preserve">  一、 </t>
    </r>
    <r>
      <rPr>
        <b/>
        <sz val="12"/>
        <rFont val="宋体"/>
        <charset val="134"/>
      </rPr>
      <t>税收收入小计</t>
    </r>
  </si>
  <si>
    <t xml:space="preserve">    增值税</t>
  </si>
  <si>
    <t xml:space="preserve">    环境保护税</t>
  </si>
  <si>
    <t>结算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</si>
  <si>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</si>
  <si>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</si>
  <si>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</si>
  <si>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</si>
  <si>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</si>
  <si>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</si>
  <si>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</si>
  <si>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</si>
  <si>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</si>
  <si>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</si>
  <si>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</si>
  <si>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二、非税收入小计</t>
  </si>
  <si>
    <t xml:space="preserve">    专项收入</t>
  </si>
  <si>
    <t xml:space="preserve">    行政事业性收费收入</t>
  </si>
  <si>
    <t xml:space="preserve">    罚没收入</t>
  </si>
  <si>
    <t xml:space="preserve">    国有资源有偿使用收入</t>
  </si>
  <si>
    <t xml:space="preserve">    捐赠收入</t>
  </si>
  <si>
    <t xml:space="preserve">    政府住房基金收入</t>
  </si>
  <si>
    <t xml:space="preserve">    其他收入</t>
  </si>
  <si>
    <t>一般公共预算收入合计</t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</si>
  <si>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1-2</t>
    </r>
  </si>
  <si>
    <t>一般公共预算支出表</t>
  </si>
  <si>
    <r>
      <rPr>
        <sz val="11"/>
        <rFont val="方正仿宋_GBK"/>
        <charset val="134"/>
      </rPr>
      <t>单位：万元</t>
    </r>
  </si>
  <si>
    <r>
      <rPr>
        <sz val="11"/>
        <rFont val="方正书宋_GBK"/>
        <charset val="134"/>
      </rPr>
      <t>科目编码</t>
    </r>
  </si>
  <si>
    <r>
      <rPr>
        <sz val="11"/>
        <rFont val="方正书宋_GBK"/>
        <charset val="134"/>
      </rPr>
      <t>科目（单位）名称</t>
    </r>
  </si>
  <si>
    <r>
      <rPr>
        <sz val="11"/>
        <rFont val="方正书宋_GBK"/>
        <charset val="134"/>
      </rPr>
      <t>合计</t>
    </r>
  </si>
  <si>
    <t>一、本级支出</t>
  </si>
  <si>
    <t>201</t>
  </si>
  <si>
    <r>
      <rPr>
        <sz val="11"/>
        <rFont val="方正仿宋_GBK"/>
        <charset val="134"/>
      </rPr>
      <t>一般公共服务支出类合计</t>
    </r>
  </si>
  <si>
    <t>一般公共服务支出</t>
  </si>
  <si>
    <t>20101</t>
  </si>
  <si>
    <r>
      <rPr>
        <sz val="11"/>
        <rFont val="Times New Roman"/>
        <charset val="134"/>
      </rPr>
      <t xml:space="preserve"> </t>
    </r>
    <r>
      <rPr>
        <sz val="11"/>
        <rFont val="方正仿宋_GBK"/>
        <charset val="134"/>
      </rPr>
      <t>人大事务款合计</t>
    </r>
  </si>
  <si>
    <t>外交支出</t>
  </si>
  <si>
    <t>2010101</t>
  </si>
  <si>
    <r>
      <rPr>
        <sz val="11"/>
        <rFont val="Times New Roman"/>
        <charset val="134"/>
      </rPr>
      <t xml:space="preserve">  </t>
    </r>
    <r>
      <rPr>
        <sz val="11"/>
        <rFont val="方正仿宋_GBK"/>
        <charset val="134"/>
      </rPr>
      <t>行政运行项合计</t>
    </r>
  </si>
  <si>
    <t>国防支出</t>
  </si>
  <si>
    <t>公共安全支出</t>
  </si>
  <si>
    <t>教育支出</t>
  </si>
  <si>
    <t>科学技术支出</t>
  </si>
  <si>
    <t>文化体育与传媒支出</t>
  </si>
  <si>
    <t>社会保障和就业支出</t>
  </si>
  <si>
    <t>医疗卫生与计划生育支出</t>
  </si>
  <si>
    <t>节能环保支出</t>
  </si>
  <si>
    <t>城乡社区支出</t>
  </si>
  <si>
    <t>农林水支出</t>
  </si>
  <si>
    <t>交通运输支出</t>
  </si>
  <si>
    <t>资源勘探信息等支出</t>
  </si>
  <si>
    <t>商业服务业等支出</t>
  </si>
  <si>
    <t>金融支出</t>
  </si>
  <si>
    <t>援助其他地区支出</t>
  </si>
  <si>
    <t>国土海洋气象等支出</t>
  </si>
  <si>
    <t>住房保障支出</t>
  </si>
  <si>
    <t>粮油物资储备支出</t>
  </si>
  <si>
    <t>其他支出</t>
  </si>
  <si>
    <t>债务付息支出</t>
  </si>
  <si>
    <t>债务发行费用支出</t>
  </si>
  <si>
    <t>二、对下税收返还和转移支付</t>
  </si>
  <si>
    <t>税收返还</t>
  </si>
  <si>
    <t>转移支付</t>
  </si>
  <si>
    <t>一般性转移支付</t>
  </si>
  <si>
    <t>专项转移支付</t>
  </si>
  <si>
    <t>合计</t>
  </si>
  <si>
    <t>232</t>
  </si>
  <si>
    <r>
      <rPr>
        <sz val="9"/>
        <rFont val="宋体"/>
        <charset val="134"/>
      </rPr>
      <t>债务付息支出类合计</t>
    </r>
  </si>
  <si>
    <t>23203</t>
  </si>
  <si>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地方政府一般债务付息支出款合计</t>
    </r>
  </si>
  <si>
    <t>2320301</t>
  </si>
  <si>
    <r>
      <rPr>
        <sz val="9"/>
        <rFont val="Times New Roman"/>
        <charset val="134"/>
      </rPr>
      <t xml:space="preserve">  </t>
    </r>
    <r>
      <rPr>
        <sz val="9"/>
        <rFont val="宋体"/>
        <charset val="134"/>
      </rPr>
      <t>地方政府一般债券付息支出项合计</t>
    </r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</si>
  <si>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1-3</t>
    </r>
  </si>
  <si>
    <t>一般公共预算本级支出表</t>
  </si>
  <si>
    <t>科目名称</t>
  </si>
  <si>
    <t xml:space="preserve">  人大事务</t>
  </si>
  <si>
    <t xml:space="preserve">    行政运行</t>
  </si>
  <si>
    <t xml:space="preserve">    一般行政管理事务</t>
  </si>
  <si>
    <t xml:space="preserve">    机关服务</t>
  </si>
  <si>
    <t xml:space="preserve">    人大会议</t>
  </si>
  <si>
    <t xml:space="preserve">    人大立法</t>
  </si>
  <si>
    <t xml:space="preserve">    人大监督</t>
  </si>
  <si>
    <t xml:space="preserve">    人大代表履职能力提升</t>
  </si>
  <si>
    <t xml:space="preserve">    代表工作</t>
  </si>
  <si>
    <t xml:space="preserve">    人大信访工作</t>
  </si>
  <si>
    <t xml:space="preserve">    事业运行</t>
  </si>
  <si>
    <t xml:space="preserve">    其他人大事务支出</t>
  </si>
  <si>
    <t xml:space="preserve">  政协事务</t>
  </si>
  <si>
    <t xml:space="preserve">    政协会议</t>
  </si>
  <si>
    <t xml:space="preserve">    委员视察</t>
  </si>
  <si>
    <t xml:space="preserve">    参政议政</t>
  </si>
  <si>
    <t xml:space="preserve">    其他政协事务支出</t>
  </si>
  <si>
    <t xml:space="preserve">  政府办公厅(室)及相关机构事务</t>
  </si>
  <si>
    <t xml:space="preserve">    专项服务</t>
  </si>
  <si>
    <t xml:space="preserve">    专项业务活动</t>
  </si>
  <si>
    <t xml:space="preserve">    政务公开审批</t>
  </si>
  <si>
    <t xml:space="preserve">    法制建设</t>
  </si>
  <si>
    <t xml:space="preserve">    信访事务</t>
  </si>
  <si>
    <t xml:space="preserve">    参事事务</t>
  </si>
  <si>
    <t xml:space="preserve">    其他政府办公厅(室)及相关机构事务支出</t>
  </si>
  <si>
    <t xml:space="preserve">  发展与改革事务</t>
  </si>
  <si>
    <t xml:space="preserve">    战略规划与实施</t>
  </si>
  <si>
    <t xml:space="preserve">    日常经济运行调节</t>
  </si>
  <si>
    <t xml:space="preserve">    社会事业发展规划</t>
  </si>
  <si>
    <t xml:space="preserve">    经济体制改革研究</t>
  </si>
  <si>
    <t xml:space="preserve">    物价管理</t>
  </si>
  <si>
    <t xml:space="preserve">    应对气候变化管理事务</t>
  </si>
  <si>
    <t xml:space="preserve">    其他发展与改革事务支出</t>
  </si>
  <si>
    <t xml:space="preserve">  统计信息事务</t>
  </si>
  <si>
    <t xml:space="preserve">    信息事务</t>
  </si>
  <si>
    <t xml:space="preserve">    专项统计业务</t>
  </si>
  <si>
    <t xml:space="preserve">    统计管理</t>
  </si>
  <si>
    <t xml:space="preserve">    专项普查活动</t>
  </si>
  <si>
    <t xml:space="preserve">    统计抽样调查</t>
  </si>
  <si>
    <t xml:space="preserve">    其他统计信息事务支出</t>
  </si>
  <si>
    <t xml:space="preserve">  财政事务</t>
  </si>
  <si>
    <t xml:space="preserve">    预算改革业务</t>
  </si>
  <si>
    <t xml:space="preserve">    财政国库业务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</si>
  <si>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</si>
  <si>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</si>
  <si>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</si>
  <si>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</si>
  <si>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</si>
  <si>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税务办案</t>
  </si>
  <si>
    <t xml:space="preserve">    税务登记证及发票管理</t>
  </si>
  <si>
    <t xml:space="preserve">    代扣代收代征税款手续费</t>
  </si>
  <si>
    <t xml:space="preserve">    税务宣传</t>
  </si>
  <si>
    <t xml:space="preserve">    协税护税</t>
  </si>
  <si>
    <t xml:space="preserve">    其他税收事务支出</t>
  </si>
  <si>
    <t xml:space="preserve">  审计事务</t>
  </si>
  <si>
    <t xml:space="preserve">    审计业务</t>
  </si>
  <si>
    <t xml:space="preserve">    审计管理</t>
  </si>
  <si>
    <t xml:space="preserve">    其他审计事务支出</t>
  </si>
  <si>
    <t xml:space="preserve">  海关事务</t>
  </si>
  <si>
    <t xml:space="preserve">    收费业务</t>
  </si>
  <si>
    <t xml:space="preserve">    缉私办案</t>
  </si>
  <si>
    <t xml:space="preserve">    口岸电子执法系统建设与维护</t>
  </si>
  <si>
    <t xml:space="preserve">    其他海关事务支出</t>
  </si>
  <si>
    <t xml:space="preserve">  人力资源事务</t>
  </si>
  <si>
    <t xml:space="preserve">    政府特殊津贴</t>
  </si>
  <si>
    <t xml:space="preserve">    资助留学回国人员</t>
  </si>
  <si>
    <t xml:space="preserve">    军队转业干部安置</t>
  </si>
  <si>
    <t xml:space="preserve">    博士后日常经费</t>
  </si>
  <si>
    <t xml:space="preserve">    引进人才费用</t>
  </si>
  <si>
    <t xml:space="preserve">    公务员考核</t>
  </si>
  <si>
    <t xml:space="preserve">    公务员履职能力提升</t>
  </si>
  <si>
    <t xml:space="preserve">    公务员招考</t>
  </si>
  <si>
    <t xml:space="preserve">    公务员综合管理</t>
  </si>
  <si>
    <t xml:space="preserve">    其他人力资源事务支出</t>
  </si>
  <si>
    <t xml:space="preserve">  纪检监察事务</t>
  </si>
  <si>
    <t xml:space="preserve">    大案要案查处</t>
  </si>
  <si>
    <t xml:space="preserve">    派驻派出机构</t>
  </si>
  <si>
    <t xml:space="preserve">    中央巡视</t>
  </si>
  <si>
    <t xml:space="preserve">    其他纪检监察事务支出</t>
  </si>
  <si>
    <t xml:space="preserve">  商贸事务</t>
  </si>
  <si>
    <t xml:space="preserve">    对外贸易管理</t>
  </si>
  <si>
    <t xml:space="preserve">    国际经济合作</t>
  </si>
  <si>
    <t xml:space="preserve">    外资管理</t>
  </si>
  <si>
    <t xml:space="preserve">    国内贸易管理</t>
  </si>
  <si>
    <t xml:space="preserve">    招商引资</t>
  </si>
  <si>
    <t xml:space="preserve">    其他商贸事务支出</t>
  </si>
  <si>
    <t xml:space="preserve">  知识产权事务</t>
  </si>
  <si>
    <t xml:space="preserve">    专利审批</t>
  </si>
  <si>
    <t xml:space="preserve">    国家知识产权战略</t>
  </si>
  <si>
    <t xml:space="preserve">    专利试点和产业化推进</t>
  </si>
  <si>
    <t xml:space="preserve">    专利执法</t>
  </si>
  <si>
    <t xml:space="preserve">    国际组织专项活动</t>
  </si>
  <si>
    <t xml:space="preserve">    知识产权宏观管理</t>
  </si>
  <si>
    <t xml:space="preserve">    其他知识产权事务支出</t>
  </si>
  <si>
    <t xml:space="preserve">  工商行政管理事务</t>
  </si>
  <si>
    <t xml:space="preserve">    工商行政管理专项</t>
  </si>
  <si>
    <t xml:space="preserve">    执法办案专项</t>
  </si>
  <si>
    <t xml:space="preserve">    消费者权益保护</t>
  </si>
  <si>
    <t xml:space="preserve">    其他工商行政管理事务支出</t>
  </si>
  <si>
    <t xml:space="preserve">  质量技术监督与检验检疫事务</t>
  </si>
  <si>
    <t xml:space="preserve">    出入境检验检疫行政执法和业务管理</t>
  </si>
  <si>
    <t xml:space="preserve">    出入境检验检疫技术支持</t>
  </si>
  <si>
    <t xml:space="preserve">    质量技术监督行政执法及业务管理</t>
  </si>
  <si>
    <t xml:space="preserve">    质量技术监督技术支持</t>
  </si>
  <si>
    <t xml:space="preserve">    认证认可监督管理</t>
  </si>
  <si>
    <t xml:space="preserve">    标准化管理</t>
  </si>
  <si>
    <t xml:space="preserve">    其他质量技术监督与检验检疫事务支出</t>
  </si>
  <si>
    <t xml:space="preserve">  民族事务</t>
  </si>
  <si>
    <t xml:space="preserve">    民族工作专项</t>
  </si>
  <si>
    <t xml:space="preserve">    其他民族事务支出</t>
  </si>
  <si>
    <t xml:space="preserve">  宗教事务</t>
  </si>
  <si>
    <t xml:space="preserve">    宗教工作专项</t>
  </si>
  <si>
    <t xml:space="preserve">    其他宗教事务支出</t>
  </si>
  <si>
    <t xml:space="preserve">  港澳台侨事务</t>
  </si>
  <si>
    <t xml:space="preserve">    港澳事务</t>
  </si>
  <si>
    <t xml:space="preserve">    台湾事务</t>
  </si>
  <si>
    <t xml:space="preserve">    华侨事务</t>
  </si>
  <si>
    <t xml:space="preserve">    其他港澳台侨事务支出</t>
  </si>
  <si>
    <t xml:space="preserve">  档案事务</t>
  </si>
  <si>
    <t xml:space="preserve">    档案馆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</si>
  <si>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</si>
  <si>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</si>
  <si>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</si>
  <si>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</si>
  <si>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厂务公开</t>
  </si>
  <si>
    <t xml:space="preserve">    工会疗养休养</t>
  </si>
  <si>
    <t xml:space="preserve">    其他群众团体事务支出</t>
  </si>
  <si>
    <t xml:space="preserve">  党委办公厅(室)及相关机构事务</t>
  </si>
  <si>
    <t xml:space="preserve">    专项业务</t>
  </si>
  <si>
    <t xml:space="preserve">    其他党委办公厅(室)及相关机构事务支出</t>
  </si>
  <si>
    <t xml:space="preserve">  组织事务</t>
  </si>
  <si>
    <t xml:space="preserve">    其他组织事务支出</t>
  </si>
  <si>
    <t xml:space="preserve">  宣传事务</t>
  </si>
  <si>
    <t xml:space="preserve">    其他宣传事务支出</t>
  </si>
  <si>
    <t xml:space="preserve">  统战事务</t>
  </si>
  <si>
    <t xml:space="preserve">    其他统战事务支出</t>
  </si>
  <si>
    <t xml:space="preserve">  对外联络事务</t>
  </si>
  <si>
    <t xml:space="preserve">    其他对外联络事务支出</t>
  </si>
  <si>
    <t xml:space="preserve">  其他共产党事务支出(款)</t>
  </si>
  <si>
    <t xml:space="preserve">    其他共产党事务支出(项)</t>
  </si>
  <si>
    <t xml:space="preserve">  其他一般公共服务支出(款)</t>
  </si>
  <si>
    <t xml:space="preserve">    国家赔偿费用支出</t>
  </si>
  <si>
    <t xml:space="preserve">    其他一般公共服务支出(项)</t>
  </si>
  <si>
    <t xml:space="preserve">  外交管理事务</t>
  </si>
  <si>
    <t xml:space="preserve">    其他外交管理事务支出</t>
  </si>
  <si>
    <t xml:space="preserve">  驻外机构</t>
  </si>
  <si>
    <t xml:space="preserve">    驻外使领馆(团、处)</t>
  </si>
  <si>
    <t xml:space="preserve">    其他驻外机构支出</t>
  </si>
  <si>
    <t xml:space="preserve">  对外援助</t>
  </si>
  <si>
    <t xml:space="preserve">    对外成套项目援助</t>
  </si>
  <si>
    <t xml:space="preserve">    对外一般物资援助</t>
  </si>
  <si>
    <t xml:space="preserve">    对外科技合作援助</t>
  </si>
  <si>
    <t xml:space="preserve">    对外优惠贷款援助及贴息</t>
  </si>
  <si>
    <t xml:space="preserve">    对外医疗援助</t>
  </si>
  <si>
    <t xml:space="preserve">    其他对外援助支出</t>
  </si>
  <si>
    <t xml:space="preserve">  国际组织</t>
  </si>
  <si>
    <t xml:space="preserve">    国际组织会费</t>
  </si>
  <si>
    <t xml:space="preserve">    国际组织捐赠</t>
  </si>
  <si>
    <t xml:space="preserve">    维和摊款</t>
  </si>
  <si>
    <t xml:space="preserve">    国际组织股金及基金</t>
  </si>
  <si>
    <t xml:space="preserve">    其他国际组织支出</t>
  </si>
  <si>
    <t xml:space="preserve">  对外合作与交流</t>
  </si>
  <si>
    <t xml:space="preserve">    在华国际会议</t>
  </si>
  <si>
    <t xml:space="preserve">    国际交流活动</t>
  </si>
  <si>
    <t xml:space="preserve">    其他对外合作与交流支出</t>
  </si>
  <si>
    <t xml:space="preserve">  对外宣传(款)</t>
  </si>
  <si>
    <t xml:space="preserve">    对外宣传(项)</t>
  </si>
  <si>
    <t xml:space="preserve">  边界勘界联检</t>
  </si>
  <si>
    <t xml:space="preserve">    边界勘界</t>
  </si>
  <si>
    <t xml:space="preserve">    边界联检</t>
  </si>
  <si>
    <t xml:space="preserve">    边界界桩维护</t>
  </si>
  <si>
    <t xml:space="preserve">    其他支出</t>
  </si>
  <si>
    <t xml:space="preserve">  其他外交支出(款)</t>
  </si>
  <si>
    <t xml:space="preserve">    其他外交支出(项)</t>
  </si>
  <si>
    <t xml:space="preserve">  现役部队(款)</t>
  </si>
  <si>
    <t xml:space="preserve">    现役部队(项)</t>
  </si>
  <si>
    <t xml:space="preserve">  国防科研事业(款)</t>
  </si>
  <si>
    <t xml:space="preserve">    国防科研事业(项)</t>
  </si>
  <si>
    <t xml:space="preserve">  专项工程(款)</t>
  </si>
  <si>
    <t xml:space="preserve">    专项工程(项)</t>
  </si>
  <si>
    <t xml:space="preserve">  国防动员</t>
  </si>
  <si>
    <t xml:space="preserve">    兵役征集</t>
  </si>
  <si>
    <t xml:space="preserve">    经济动员</t>
  </si>
  <si>
    <t xml:space="preserve">    人民防空</t>
  </si>
  <si>
    <t xml:space="preserve">    交通战备</t>
  </si>
  <si>
    <t xml:space="preserve">    国防教育</t>
  </si>
  <si>
    <t xml:space="preserve">    预备役部队</t>
  </si>
  <si>
    <t xml:space="preserve">    民兵</t>
  </si>
  <si>
    <t xml:space="preserve">    其他国防动员支出</t>
  </si>
  <si>
    <t xml:space="preserve">  其他国防支出(款)</t>
  </si>
  <si>
    <t xml:space="preserve">    其他国防支出(项)</t>
  </si>
  <si>
    <t xml:space="preserve">  武装警察</t>
  </si>
  <si>
    <t xml:space="preserve">    内卫</t>
  </si>
  <si>
    <t xml:space="preserve">    边防</t>
  </si>
  <si>
    <t xml:space="preserve">    消防</t>
  </si>
  <si>
    <t xml:space="preserve">    警卫</t>
  </si>
  <si>
    <t xml:space="preserve">    黄金</t>
  </si>
  <si>
    <t xml:space="preserve">    森林</t>
  </si>
  <si>
    <t xml:space="preserve">    水电</t>
  </si>
  <si>
    <t xml:space="preserve">    交通</t>
  </si>
  <si>
    <t xml:space="preserve">    其他武装警察支出</t>
  </si>
  <si>
    <t xml:space="preserve">  公安</t>
  </si>
  <si>
    <t xml:space="preserve">    治安管理</t>
  </si>
  <si>
    <t xml:space="preserve">    国内安全保卫</t>
  </si>
  <si>
    <t xml:space="preserve">    刑事侦查</t>
  </si>
  <si>
    <t xml:space="preserve">    经济犯罪侦查</t>
  </si>
  <si>
    <t xml:space="preserve">    出入境管理</t>
  </si>
  <si>
    <t xml:space="preserve">    行动技术管理</t>
  </si>
  <si>
    <t xml:space="preserve">    防范和处理邪教犯罪</t>
  </si>
  <si>
    <t xml:space="preserve">    禁毒管理</t>
  </si>
  <si>
    <t xml:space="preserve">    道路交通管理</t>
  </si>
  <si>
    <t xml:space="preserve">    网络侦控管理</t>
  </si>
  <si>
    <t xml:space="preserve">    反恐怖</t>
  </si>
  <si>
    <t xml:space="preserve">    居民身份证管理</t>
  </si>
  <si>
    <t xml:space="preserve">    网络运行及维护</t>
  </si>
  <si>
    <t xml:space="preserve">    拘押收教场所管理</t>
  </si>
  <si>
    <t xml:space="preserve">    警犬繁育及训养</t>
  </si>
  <si>
    <t xml:space="preserve">    其他公安支出</t>
  </si>
  <si>
    <t xml:space="preserve">  国家安全</t>
  </si>
  <si>
    <t xml:space="preserve">    安全业务</t>
  </si>
  <si>
    <t xml:space="preserve">    其他国家安全支出</t>
  </si>
  <si>
    <t xml:space="preserve">  检察</t>
  </si>
  <si>
    <t xml:space="preserve">    查办和预防职务犯罪</t>
  </si>
  <si>
    <t xml:space="preserve">    公诉和审判监督</t>
  </si>
  <si>
    <t xml:space="preserve">    侦查监督</t>
  </si>
  <si>
    <t xml:space="preserve">    执行监督</t>
  </si>
  <si>
    <t xml:space="preserve">    控告申诉</t>
  </si>
  <si>
    <t xml:space="preserve">    “两房”建设</t>
  </si>
  <si>
    <t xml:space="preserve">    其他检察支出</t>
  </si>
  <si>
    <t xml:space="preserve">  法院</t>
  </si>
  <si>
    <t xml:space="preserve">    案件审判</t>
  </si>
  <si>
    <t xml:space="preserve">    案件执行</t>
  </si>
  <si>
    <t xml:space="preserve">    “两庭”建设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</si>
  <si>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</si>
  <si>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</si>
  <si>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</si>
  <si>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</si>
  <si>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律师公证管理</t>
  </si>
  <si>
    <t xml:space="preserve">    法律援助</t>
  </si>
  <si>
    <t xml:space="preserve">    司法统一考试</t>
  </si>
  <si>
    <t xml:space="preserve">    仲裁</t>
  </si>
  <si>
    <t xml:space="preserve">    社区矫正</t>
  </si>
  <si>
    <t xml:space="preserve">    司法鉴定</t>
  </si>
  <si>
    <t xml:space="preserve">    其他司法支出</t>
  </si>
  <si>
    <t xml:space="preserve">  监狱</t>
  </si>
  <si>
    <t xml:space="preserve">    犯人生活</t>
  </si>
  <si>
    <t xml:space="preserve">    犯人改造</t>
  </si>
  <si>
    <t xml:space="preserve">    狱政设施建设</t>
  </si>
  <si>
    <t xml:space="preserve">    其他监狱支出</t>
  </si>
  <si>
    <t xml:space="preserve">  强制隔离戒毒</t>
  </si>
  <si>
    <t xml:space="preserve">    强制隔离戒毒人员生活</t>
  </si>
  <si>
    <t xml:space="preserve">    强制隔离戒毒人员教育</t>
  </si>
  <si>
    <t xml:space="preserve">    所政设施建设</t>
  </si>
  <si>
    <t xml:space="preserve">    其他强制隔离戒毒支出</t>
  </si>
  <si>
    <t xml:space="preserve">  国家保密</t>
  </si>
  <si>
    <t xml:space="preserve">    保密技术</t>
  </si>
  <si>
    <t xml:space="preserve">    保密管理</t>
  </si>
  <si>
    <t xml:space="preserve">    其他国家保密支出</t>
  </si>
  <si>
    <t xml:space="preserve">  缉私警察</t>
  </si>
  <si>
    <t xml:space="preserve">    专项缉私活动支出</t>
  </si>
  <si>
    <t xml:space="preserve">    缉私情报</t>
  </si>
  <si>
    <t xml:space="preserve">    禁毒及缉毒</t>
  </si>
  <si>
    <t xml:space="preserve">    其他缉私警察支出</t>
  </si>
  <si>
    <t xml:space="preserve">  海警</t>
  </si>
  <si>
    <t xml:space="preserve">    公安现役基本支出</t>
  </si>
  <si>
    <t xml:space="preserve">    一般管理事务</t>
  </si>
  <si>
    <t xml:space="preserve">    维权执法业务</t>
  </si>
  <si>
    <t xml:space="preserve">    装备建设和运行维护</t>
  </si>
  <si>
    <t xml:space="preserve">    信息化建设及运行维护</t>
  </si>
  <si>
    <t xml:space="preserve">    基础设施建设及维护</t>
  </si>
  <si>
    <t xml:space="preserve">    其他海警支出</t>
  </si>
  <si>
    <t xml:space="preserve">  其他公共安全支出(款)</t>
  </si>
  <si>
    <t xml:space="preserve">    其他公共安全支出(项)</t>
  </si>
  <si>
    <t xml:space="preserve">    其他消防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</si>
  <si>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</si>
  <si>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</si>
  <si>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</si>
  <si>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</si>
  <si>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</si>
  <si>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</si>
  <si>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</si>
  <si>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</si>
  <si>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化解农村义务教育债务支出</t>
  </si>
  <si>
    <t xml:space="preserve">    化解普通高中债务支出</t>
  </si>
  <si>
    <t xml:space="preserve">    其他普通教育支出</t>
  </si>
  <si>
    <t xml:space="preserve">  职业教育</t>
  </si>
  <si>
    <t xml:space="preserve">    初等职业教育</t>
  </si>
  <si>
    <t xml:space="preserve">    中专教育</t>
  </si>
  <si>
    <t xml:space="preserve">    技校教育</t>
  </si>
  <si>
    <t xml:space="preserve">    职业高中教育</t>
  </si>
  <si>
    <t xml:space="preserve">    高等职业教育</t>
  </si>
  <si>
    <t xml:space="preserve">    其他职业教育支出</t>
  </si>
  <si>
    <t xml:space="preserve">  成人教育</t>
  </si>
  <si>
    <t xml:space="preserve">    成人初等教育</t>
  </si>
  <si>
    <t xml:space="preserve">    成人中等教育</t>
  </si>
  <si>
    <t xml:space="preserve">    成人高等教育</t>
  </si>
  <si>
    <t xml:space="preserve">    成人广播电视教育</t>
  </si>
  <si>
    <t xml:space="preserve">    其他成人教育支出</t>
  </si>
  <si>
    <t xml:space="preserve">  广播电视教育</t>
  </si>
  <si>
    <t xml:space="preserve">    广播电视学校</t>
  </si>
  <si>
    <t xml:space="preserve">    教育电视台</t>
  </si>
  <si>
    <t xml:space="preserve">    其他广播电视教育支出</t>
  </si>
  <si>
    <t xml:space="preserve">  留学教育</t>
  </si>
  <si>
    <t xml:space="preserve">    出国留学教育</t>
  </si>
  <si>
    <t xml:space="preserve">    来华留学教育</t>
  </si>
  <si>
    <t xml:space="preserve">    其他留学教育支出</t>
  </si>
  <si>
    <t xml:space="preserve">  特殊教育</t>
  </si>
  <si>
    <t xml:space="preserve">    特殊学校教育</t>
  </si>
  <si>
    <t xml:space="preserve">    工读学校教育</t>
  </si>
  <si>
    <t xml:space="preserve">    其他特殊教育支出</t>
  </si>
  <si>
    <t xml:space="preserve">  进修及培训</t>
  </si>
  <si>
    <t xml:space="preserve">    教师进修</t>
  </si>
  <si>
    <t xml:space="preserve">    干部教育</t>
  </si>
  <si>
    <t xml:space="preserve">    培训支出</t>
  </si>
  <si>
    <t xml:space="preserve">    退役士兵能力提升</t>
  </si>
  <si>
    <t xml:space="preserve">    其他进修及培训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</si>
  <si>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</si>
  <si>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</si>
  <si>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</si>
  <si>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城市中小学校舍建设</t>
  </si>
  <si>
    <t xml:space="preserve">    城市中小学教学设施</t>
  </si>
  <si>
    <t xml:space="preserve">    中等职业学校教学设施</t>
  </si>
  <si>
    <t xml:space="preserve">    其他教育费附加安排的支出</t>
  </si>
  <si>
    <t xml:space="preserve">  其他教育支出(款)</t>
  </si>
  <si>
    <t xml:space="preserve">    其他教育支出(项)</t>
  </si>
  <si>
    <t xml:space="preserve">  科学技术管理事务</t>
  </si>
  <si>
    <t xml:space="preserve">    其他科学技术管理事务支出</t>
  </si>
  <si>
    <t xml:space="preserve">  基础研究</t>
  </si>
  <si>
    <t xml:space="preserve">    机构运行</t>
  </si>
  <si>
    <t xml:space="preserve">    重点基础研究规划</t>
  </si>
  <si>
    <t xml:space="preserve">    自然科学基金</t>
  </si>
  <si>
    <t xml:space="preserve">    重点实验室及相关设施</t>
  </si>
  <si>
    <t xml:space="preserve">    重大科学工程</t>
  </si>
  <si>
    <t xml:space="preserve">    专项基础科研</t>
  </si>
  <si>
    <t xml:space="preserve">    专项技术基础</t>
  </si>
  <si>
    <t xml:space="preserve">    其他基础研究支出</t>
  </si>
  <si>
    <t xml:space="preserve">  应用研究</t>
  </si>
  <si>
    <t xml:space="preserve">    社会公益研究</t>
  </si>
  <si>
    <t xml:space="preserve">    高技术研究</t>
  </si>
  <si>
    <t xml:space="preserve">    专项科研试制</t>
  </si>
  <si>
    <t xml:space="preserve">    其他应用研究支出</t>
  </si>
  <si>
    <t xml:space="preserve">  技术研究与开发</t>
  </si>
  <si>
    <t xml:space="preserve">    应用技术研究与开发</t>
  </si>
  <si>
    <t xml:space="preserve">    产业技术研究与开发</t>
  </si>
  <si>
    <t xml:space="preserve">    科技成果转化与扩散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</si>
  <si>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</si>
  <si>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</si>
  <si>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</si>
  <si>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  科技条件专项</t>
  </si>
  <si>
    <t xml:space="preserve">    其他科技条件与服务支出</t>
  </si>
  <si>
    <t xml:space="preserve">  社会科学</t>
  </si>
  <si>
    <t xml:space="preserve">    社会科学研究机构</t>
  </si>
  <si>
    <t xml:space="preserve">    社会科学研究</t>
  </si>
  <si>
    <t xml:space="preserve">    社科基金支出</t>
  </si>
  <si>
    <t xml:space="preserve">    其他社会科学支出</t>
  </si>
  <si>
    <t xml:space="preserve">  科学技术普及</t>
  </si>
  <si>
    <t xml:space="preserve">    科普活动</t>
  </si>
  <si>
    <t xml:space="preserve">    青少年科技活动</t>
  </si>
  <si>
    <t xml:space="preserve">    学术交流活动</t>
  </si>
  <si>
    <t xml:space="preserve">    科技馆站</t>
  </si>
  <si>
    <t xml:space="preserve">    其他科学技术普及支出</t>
  </si>
  <si>
    <t xml:space="preserve">  科技交流与合作</t>
  </si>
  <si>
    <t xml:space="preserve">    国际交流与合作</t>
  </si>
  <si>
    <t xml:space="preserve">    重大科技合作项目</t>
  </si>
  <si>
    <t xml:space="preserve">    其他科技交流与合作支出</t>
  </si>
  <si>
    <t xml:space="preserve">  科技重大项目</t>
  </si>
  <si>
    <t xml:space="preserve">    科技重大专项</t>
  </si>
  <si>
    <t xml:space="preserve">    重点研发计划</t>
  </si>
  <si>
    <t xml:space="preserve">  其他科学技术支出(款)</t>
  </si>
  <si>
    <t xml:space="preserve">    科技奖励</t>
  </si>
  <si>
    <t xml:space="preserve">    核应急</t>
  </si>
  <si>
    <t xml:space="preserve">    转制科研机构</t>
  </si>
  <si>
    <t xml:space="preserve">    其他科学技术支出(项)</t>
  </si>
  <si>
    <t xml:space="preserve">  文化</t>
  </si>
  <si>
    <t xml:space="preserve">    图书馆</t>
  </si>
  <si>
    <t xml:space="preserve">    文化展示及纪念机构</t>
  </si>
  <si>
    <t xml:space="preserve">    艺术表演场所</t>
  </si>
  <si>
    <t xml:space="preserve">    艺术表演团体</t>
  </si>
  <si>
    <t xml:space="preserve">    文化活动</t>
  </si>
  <si>
    <t xml:space="preserve">    群众文化</t>
  </si>
  <si>
    <t xml:space="preserve">    文化交流与合作</t>
  </si>
  <si>
    <t xml:space="preserve">    文化创作与保护</t>
  </si>
  <si>
    <t xml:space="preserve">    文化市场管理</t>
  </si>
  <si>
    <t xml:space="preserve">    其他文化支出</t>
  </si>
  <si>
    <t xml:space="preserve">  文物</t>
  </si>
  <si>
    <t xml:space="preserve">    文物保护</t>
  </si>
  <si>
    <t xml:space="preserve">    博物馆</t>
  </si>
  <si>
    <t xml:space="preserve">    历史名城与古迹</t>
  </si>
  <si>
    <t xml:space="preserve">    其他文物支出</t>
  </si>
  <si>
    <t xml:space="preserve">  体育</t>
  </si>
  <si>
    <t xml:space="preserve">    运动项目管理</t>
  </si>
  <si>
    <t xml:space="preserve">    体育竞赛</t>
  </si>
  <si>
    <t xml:space="preserve">    体育训练</t>
  </si>
  <si>
    <t xml:space="preserve">    体育场馆</t>
  </si>
  <si>
    <t xml:space="preserve">    群众体育</t>
  </si>
  <si>
    <t xml:space="preserve">    体育交流与合作</t>
  </si>
  <si>
    <t xml:space="preserve">    其他体育支出</t>
  </si>
  <si>
    <t xml:space="preserve">  新闻出版广播影视</t>
  </si>
  <si>
    <t xml:space="preserve">    广播</t>
  </si>
  <si>
    <t xml:space="preserve">    电视</t>
  </si>
  <si>
    <t xml:space="preserve">    电影</t>
  </si>
  <si>
    <t xml:space="preserve">    新闻通讯</t>
  </si>
  <si>
    <t xml:space="preserve">    出版发行</t>
  </si>
  <si>
    <t xml:space="preserve">    版权管理</t>
  </si>
  <si>
    <t xml:space="preserve">    其他新闻出版广播影视支出</t>
  </si>
  <si>
    <t xml:space="preserve">  其他文化体育与传媒支出(款)</t>
  </si>
  <si>
    <t xml:space="preserve">    宣传文化发展专项支出</t>
  </si>
  <si>
    <t xml:space="preserve">    文化产业发展专项支出</t>
  </si>
  <si>
    <t xml:space="preserve">    其他文化体育与传媒支出(项)</t>
  </si>
  <si>
    <t xml:space="preserve">  人力资源和社会保障管理事务</t>
  </si>
  <si>
    <t xml:space="preserve">    综合业务管理</t>
  </si>
  <si>
    <t xml:space="preserve">    劳动保障监察</t>
  </si>
  <si>
    <t xml:space="preserve">    就业管理事务</t>
  </si>
  <si>
    <t xml:space="preserve">    社会保险业务管理事务</t>
  </si>
  <si>
    <t xml:space="preserve">    社会保险经办机构</t>
  </si>
  <si>
    <t xml:space="preserve">    劳动关系和维权</t>
  </si>
  <si>
    <t xml:space="preserve">    公共就业服务和职业技能鉴定机构</t>
  </si>
  <si>
    <t xml:space="preserve">    劳动人事争议调解仲裁</t>
  </si>
  <si>
    <t xml:space="preserve">    其他人力资源和社会保障管理事务支出</t>
  </si>
  <si>
    <t xml:space="preserve">  民政管理事务</t>
  </si>
  <si>
    <t xml:space="preserve">    拥军优属</t>
  </si>
  <si>
    <t xml:space="preserve">    老龄事务</t>
  </si>
  <si>
    <t xml:space="preserve">    民间组织管理</t>
  </si>
  <si>
    <t xml:space="preserve">    行政区划和地名管理</t>
  </si>
  <si>
    <t xml:space="preserve">    基层政权和社区建设</t>
  </si>
  <si>
    <t xml:space="preserve">    部队供应</t>
  </si>
  <si>
    <t xml:space="preserve">    其他民政管理事务支出</t>
  </si>
  <si>
    <t xml:space="preserve">  财政对社会保险基金的补助</t>
  </si>
  <si>
    <t xml:space="preserve">    财政对基本养老保险基金的补助</t>
  </si>
  <si>
    <t xml:space="preserve">    财政对失业保险基金的补助</t>
  </si>
  <si>
    <t xml:space="preserve">    财政对基本医疗保险基金的补助</t>
  </si>
  <si>
    <t xml:space="preserve">    财政对工伤保险基金的补助</t>
  </si>
  <si>
    <t xml:space="preserve">    财政对生育保险基金的补助</t>
  </si>
  <si>
    <t xml:space="preserve">    财政对城乡居民基本养老保险基金的补助</t>
  </si>
  <si>
    <t xml:space="preserve">    财政对其他社会保险基金的补助</t>
  </si>
  <si>
    <t xml:space="preserve">  行政事业单位离退休</t>
  </si>
  <si>
    <t xml:space="preserve">    归口管理的行政单位离退休</t>
  </si>
  <si>
    <t xml:space="preserve">    事业单位离退休</t>
  </si>
  <si>
    <t xml:space="preserve">    离退休人员管理机构</t>
  </si>
  <si>
    <t xml:space="preserve">    未归口管理的行政单位离退休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</si>
  <si>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</si>
  <si>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</si>
  <si>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</si>
  <si>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其他行政事业单位离退休支出</t>
  </si>
  <si>
    <t xml:space="preserve">  企业改革补助</t>
  </si>
  <si>
    <t xml:space="preserve">    企业关闭破产补助</t>
  </si>
  <si>
    <t xml:space="preserve">    厂办大集体改革补助</t>
  </si>
  <si>
    <t xml:space="preserve">    其他企业改革发展补助</t>
  </si>
  <si>
    <t xml:space="preserve">  就业补助</t>
  </si>
  <si>
    <t xml:space="preserve">    就业创业服务补贴</t>
  </si>
  <si>
    <t xml:space="preserve">    职业培训补贴</t>
  </si>
  <si>
    <t xml:space="preserve">    社会保险补贴</t>
  </si>
  <si>
    <t xml:space="preserve">    公益性岗位补贴</t>
  </si>
  <si>
    <t xml:space="preserve">    职业技能鉴定补贴</t>
  </si>
  <si>
    <t xml:space="preserve">    特定就业政策支出</t>
  </si>
  <si>
    <t xml:space="preserve">    就业见习补贴</t>
  </si>
  <si>
    <t xml:space="preserve">    高技能人才培养补助</t>
  </si>
  <si>
    <t xml:space="preserve">    求职创业补贴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</si>
  <si>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</si>
  <si>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</si>
  <si>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</si>
  <si>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</si>
  <si>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</si>
  <si>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优抚事业单位支出</t>
  </si>
  <si>
    <t xml:space="preserve">    义务兵优待</t>
  </si>
  <si>
    <t xml:space="preserve">    农村籍退役士兵老年生活补助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</si>
  <si>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</si>
  <si>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</si>
  <si>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</si>
  <si>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</si>
  <si>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</si>
  <si>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</si>
  <si>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</si>
  <si>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</si>
  <si>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</si>
  <si>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</si>
  <si>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假肢矫形</t>
  </si>
  <si>
    <t xml:space="preserve">    殡葬</t>
  </si>
  <si>
    <t xml:space="preserve">    社会福利事业单位</t>
  </si>
  <si>
    <t xml:space="preserve">    其他社会福利支出</t>
  </si>
  <si>
    <t xml:space="preserve">  残疾人事业</t>
  </si>
  <si>
    <t xml:space="preserve">    残疾人康复</t>
  </si>
  <si>
    <t xml:space="preserve">    残疾人就业和扶贫</t>
  </si>
  <si>
    <t xml:space="preserve">    残疾人体育</t>
  </si>
  <si>
    <t xml:space="preserve">    其他残疾人事业支出</t>
  </si>
  <si>
    <t xml:space="preserve">  自然灾害生活救助</t>
  </si>
  <si>
    <t xml:space="preserve">    中央自然灾害生活补助</t>
  </si>
  <si>
    <t xml:space="preserve">    地方自然灾害生活补助</t>
  </si>
  <si>
    <t xml:space="preserve">    自然灾害灾后重建补助</t>
  </si>
  <si>
    <t xml:space="preserve">    其他自然灾害生活救助支出</t>
  </si>
  <si>
    <t xml:space="preserve">  红十字事业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</si>
  <si>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</si>
  <si>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</si>
  <si>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</si>
  <si>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</si>
  <si>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</si>
  <si>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</si>
  <si>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</si>
  <si>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特困人员供养</t>
  </si>
  <si>
    <t xml:space="preserve">    城市特困人员供养支出</t>
  </si>
  <si>
    <t xml:space="preserve">    农村五保供养支出</t>
  </si>
  <si>
    <t xml:space="preserve">  补充道路交通事故社会救助基金</t>
  </si>
  <si>
    <t xml:space="preserve">    交强险营业税补助基金支出</t>
  </si>
  <si>
    <t xml:space="preserve">    交强险罚款收入补助基金支出</t>
  </si>
  <si>
    <t xml:space="preserve">  其他生活救助</t>
  </si>
  <si>
    <t xml:space="preserve">    其他城市生活救助</t>
  </si>
  <si>
    <t xml:space="preserve">    其他农村生活救助</t>
  </si>
  <si>
    <t xml:space="preserve">  其他社会保障和就业支出(款)</t>
  </si>
  <si>
    <t xml:space="preserve">    其他社会保障和就业支出(项)</t>
  </si>
  <si>
    <t xml:space="preserve">  医疗卫生与计划生育管理事务</t>
  </si>
  <si>
    <t xml:space="preserve">    其他医疗卫生与计划生育管理事务支出</t>
  </si>
  <si>
    <t xml:space="preserve">  公立医院</t>
  </si>
  <si>
    <t xml:space="preserve">    综合医院</t>
  </si>
  <si>
    <t xml:space="preserve">    中医(民族)医院</t>
  </si>
  <si>
    <t xml:space="preserve">    传染病医院</t>
  </si>
  <si>
    <t xml:space="preserve">    职业病防治医院</t>
  </si>
  <si>
    <t xml:space="preserve">    精神病医院</t>
  </si>
  <si>
    <t xml:space="preserve">    妇产医院</t>
  </si>
  <si>
    <t xml:space="preserve">    儿童医院</t>
  </si>
  <si>
    <t xml:space="preserve">    其他专科医院</t>
  </si>
  <si>
    <t xml:space="preserve">    福利医院</t>
  </si>
  <si>
    <t xml:space="preserve">    行业医院</t>
  </si>
  <si>
    <t xml:space="preserve">    处理医疗欠费</t>
  </si>
  <si>
    <t xml:space="preserve">    其他公立医院支出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</si>
  <si>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</si>
  <si>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</si>
  <si>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</si>
  <si>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</si>
  <si>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</si>
  <si>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</si>
  <si>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</si>
  <si>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</si>
  <si>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精神卫生机构</t>
  </si>
  <si>
    <t xml:space="preserve">    应急救治机构</t>
  </si>
  <si>
    <t xml:space="preserve">    采供血机构</t>
  </si>
  <si>
    <t xml:space="preserve">    其他专业公共卫生机构</t>
  </si>
  <si>
    <t xml:space="preserve">    基本公共卫生服务</t>
  </si>
  <si>
    <t xml:space="preserve">    重大公共卫生专项</t>
  </si>
  <si>
    <t xml:space="preserve">    突发公共卫生事件应急处理</t>
  </si>
  <si>
    <t xml:space="preserve">    其他公共卫生支出</t>
  </si>
  <si>
    <t xml:space="preserve">  医疗保障</t>
  </si>
  <si>
    <t xml:space="preserve">    行政单位医疗</t>
  </si>
  <si>
    <t xml:space="preserve">    事业单位医疗</t>
  </si>
  <si>
    <t xml:space="preserve">    公务员医疗补助</t>
  </si>
  <si>
    <t xml:space="preserve">    优抚对象医疗补助</t>
  </si>
  <si>
    <t xml:space="preserve">    新型农村合作医疗</t>
  </si>
  <si>
    <t xml:space="preserve">    城镇居民基本医疗保险</t>
  </si>
  <si>
    <t xml:space="preserve">    城乡医疗救助</t>
  </si>
  <si>
    <t xml:space="preserve">    疾病应急救助</t>
  </si>
  <si>
    <t xml:space="preserve">    其他医疗保障支出</t>
  </si>
  <si>
    <t xml:space="preserve">  中医药</t>
  </si>
  <si>
    <t xml:space="preserve">    中医(民族医)药专项</t>
  </si>
  <si>
    <t xml:space="preserve">    其他中医药支出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</si>
  <si>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</si>
  <si>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</si>
  <si>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</si>
  <si>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</si>
  <si>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食品和药品监督管理事务</t>
  </si>
  <si>
    <t xml:space="preserve">    药品事务</t>
  </si>
  <si>
    <t xml:space="preserve">    化妆品事务</t>
  </si>
  <si>
    <t xml:space="preserve">    医疗器械事务</t>
  </si>
  <si>
    <t xml:space="preserve">    食品安全事务</t>
  </si>
  <si>
    <t xml:space="preserve">    其他食品和药品监督管理事务支出</t>
  </si>
  <si>
    <t xml:space="preserve">  其他医疗卫生与计划生育支出(款)</t>
  </si>
  <si>
    <t xml:space="preserve">    其他医疗卫生与计划生育支出(项)</t>
  </si>
  <si>
    <t xml:space="preserve">  环境保护管理事务</t>
  </si>
  <si>
    <t xml:space="preserve">    环境保护宣传</t>
  </si>
  <si>
    <t xml:space="preserve">    环境保护法规、规划及标准</t>
  </si>
  <si>
    <t xml:space="preserve">    环境国际合作及履约</t>
  </si>
  <si>
    <t xml:space="preserve">    环境保护行政许可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</si>
  <si>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</si>
  <si>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</si>
  <si>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</si>
  <si>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  核与辐射安全监督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</si>
  <si>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</si>
  <si>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</si>
  <si>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</si>
  <si>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</si>
  <si>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噪声</t>
  </si>
  <si>
    <t xml:space="preserve">    固体废弃物与化学品</t>
  </si>
  <si>
    <t xml:space="preserve">    放射源和放射性废物监管</t>
  </si>
  <si>
    <t xml:space="preserve">    辐射</t>
  </si>
  <si>
    <t xml:space="preserve">    排污费安排的支出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</si>
  <si>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</si>
  <si>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</si>
  <si>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</si>
  <si>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</si>
  <si>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  自然保护区</t>
  </si>
  <si>
    <t xml:space="preserve">    生物及物种资源保护</t>
  </si>
  <si>
    <t xml:space="preserve">    其他自然生态保护支出</t>
  </si>
  <si>
    <t xml:space="preserve">  天然林保护</t>
  </si>
  <si>
    <t xml:space="preserve">    森林管护</t>
  </si>
  <si>
    <t xml:space="preserve">    社会保险补助</t>
  </si>
  <si>
    <t xml:space="preserve">    政策性社会性支出补助</t>
  </si>
  <si>
    <t xml:space="preserve">    天然林保护工程建设</t>
  </si>
  <si>
    <t xml:space="preserve">    其他天然林保护支出</t>
  </si>
  <si>
    <t xml:space="preserve">  退耕还林</t>
  </si>
  <si>
    <t xml:space="preserve">    退耕现金</t>
  </si>
  <si>
    <t xml:space="preserve">    退耕还林粮食折现补贴</t>
  </si>
  <si>
    <t xml:space="preserve">    退耕还林粮食费用补贴</t>
  </si>
  <si>
    <t xml:space="preserve">    退耕还林工程建设</t>
  </si>
  <si>
    <t xml:space="preserve">    其他退耕还林支出</t>
  </si>
  <si>
    <t xml:space="preserve">  风沙荒漠治理</t>
  </si>
  <si>
    <t xml:space="preserve">    京津风沙源治理工程建设</t>
  </si>
  <si>
    <t xml:space="preserve">    其他风沙荒漠治理支出</t>
  </si>
  <si>
    <t xml:space="preserve">  退牧还草</t>
  </si>
  <si>
    <t xml:space="preserve">    退牧还草工程建设</t>
  </si>
  <si>
    <t xml:space="preserve">    其他退牧还草支出</t>
  </si>
  <si>
    <t xml:space="preserve">  已垦草原退耕还草(款)</t>
  </si>
  <si>
    <t xml:space="preserve">    已垦草原退耕还草(项)</t>
  </si>
  <si>
    <t xml:space="preserve">  能源节约利用(款)</t>
  </si>
  <si>
    <t xml:space="preserve">    能源节约利用(项)</t>
  </si>
  <si>
    <t xml:space="preserve">  污染减排</t>
  </si>
  <si>
    <t xml:space="preserve">    环境监测与信息</t>
  </si>
  <si>
    <t xml:space="preserve">    环境执法监察</t>
  </si>
  <si>
    <t xml:space="preserve">    减排专项支出</t>
  </si>
  <si>
    <t xml:space="preserve">    清洁生产专项支出</t>
  </si>
  <si>
    <t xml:space="preserve">    其他污染减排支出</t>
  </si>
  <si>
    <t xml:space="preserve">  可再生能源(款)</t>
  </si>
  <si>
    <t xml:space="preserve">    可再生能源(项)</t>
  </si>
  <si>
    <t xml:space="preserve">  循环经济(款)</t>
  </si>
  <si>
    <t xml:space="preserve">    循环经济(项)</t>
  </si>
  <si>
    <t xml:space="preserve">  能源管理事务</t>
  </si>
  <si>
    <t xml:space="preserve">    能源预测预警</t>
  </si>
  <si>
    <t xml:space="preserve">    能源战略规划与实施</t>
  </si>
  <si>
    <t xml:space="preserve">    能源科技装备</t>
  </si>
  <si>
    <t xml:space="preserve">    能源行业管理</t>
  </si>
  <si>
    <t xml:space="preserve">    能源管理</t>
  </si>
  <si>
    <t xml:space="preserve">    石油储备发展管理</t>
  </si>
  <si>
    <t xml:space="preserve">    能源调查</t>
  </si>
  <si>
    <t xml:space="preserve">    农村电网建设</t>
  </si>
  <si>
    <t xml:space="preserve">    其他能源管理事务支出</t>
  </si>
  <si>
    <t xml:space="preserve">  其他节能环保支出(款)</t>
  </si>
  <si>
    <t xml:space="preserve">    其他节能环保支出(项)</t>
  </si>
  <si>
    <t xml:space="preserve">  城乡社区管理事务</t>
  </si>
  <si>
    <t xml:space="preserve">    城管执法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</si>
  <si>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</si>
  <si>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</si>
  <si>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</si>
  <si>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国家重点风景区规划与保护</t>
  </si>
  <si>
    <t xml:space="preserve">    住宅建设与房地产市场监管</t>
  </si>
  <si>
    <t xml:space="preserve">    执业资格注册、资质审查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</si>
  <si>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</si>
  <si>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</si>
  <si>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</si>
  <si>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</si>
  <si>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</si>
  <si>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</si>
  <si>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</si>
  <si>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</si>
  <si>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建设市场管理与监督(款)</t>
  </si>
  <si>
    <t xml:space="preserve">    建设市场管理与监督(项)</t>
  </si>
  <si>
    <t xml:space="preserve">  其他城乡社区支出(款)</t>
  </si>
  <si>
    <t xml:space="preserve">    其他城乡社区支出(项)</t>
  </si>
  <si>
    <t xml:space="preserve">  农业</t>
  </si>
  <si>
    <t xml:space="preserve">    农垦运行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</si>
  <si>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</si>
  <si>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</si>
  <si>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</si>
  <si>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</si>
  <si>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统计监测与信息服务</t>
  </si>
  <si>
    <t xml:space="preserve">    农业行业业务管理</t>
  </si>
  <si>
    <t xml:space="preserve">    对外交流与合作</t>
  </si>
  <si>
    <t xml:space="preserve">    防灾救灾</t>
  </si>
  <si>
    <t xml:space="preserve">    稳定农民收入补贴</t>
  </si>
  <si>
    <t xml:space="preserve">    农业结构调整补贴</t>
  </si>
  <si>
    <t xml:space="preserve">    农业生产支持补贴</t>
  </si>
  <si>
    <t xml:space="preserve">    农业组织化与产业化经营</t>
  </si>
  <si>
    <t xml:space="preserve">    农产品加工与促销</t>
  </si>
  <si>
    <t xml:space="preserve">    农村公益事业</t>
  </si>
  <si>
    <t xml:space="preserve">    综合财力补助</t>
  </si>
  <si>
    <t xml:space="preserve">    农业资源保护修复与利用</t>
  </si>
  <si>
    <t xml:space="preserve">    农村道路建设</t>
  </si>
  <si>
    <t xml:space="preserve">    成品油价格改革对渔业的补贴</t>
  </si>
  <si>
    <t xml:space="preserve">    对高校毕业生到基层任职补助</t>
  </si>
  <si>
    <t xml:space="preserve">    其他农业支出</t>
  </si>
  <si>
    <t xml:space="preserve">  林业</t>
  </si>
  <si>
    <t xml:space="preserve">    林业事业机构</t>
  </si>
  <si>
    <t xml:space="preserve">    森林培育</t>
  </si>
  <si>
    <t xml:space="preserve">    林业技术推广</t>
  </si>
  <si>
    <t xml:space="preserve">    森林资源管理</t>
  </si>
  <si>
    <t xml:space="preserve">    森林资源监测</t>
  </si>
  <si>
    <t xml:space="preserve">    森林生态效益补偿</t>
  </si>
  <si>
    <t xml:space="preserve">    林业自然保护区</t>
  </si>
  <si>
    <t xml:space="preserve">    动植物保护</t>
  </si>
  <si>
    <t xml:space="preserve">    湿地保护</t>
  </si>
  <si>
    <t xml:space="preserve">    林业执法与监督</t>
  </si>
  <si>
    <t xml:space="preserve">    林业检疫检测</t>
  </si>
  <si>
    <t xml:space="preserve">    防沙治沙</t>
  </si>
  <si>
    <t xml:space="preserve">    林业质量安全</t>
  </si>
  <si>
    <t xml:space="preserve">    林业工程与项目管理</t>
  </si>
  <si>
    <t xml:space="preserve">    林业对外合作与交流</t>
  </si>
  <si>
    <t xml:space="preserve">    林业产业化</t>
  </si>
  <si>
    <t xml:space="preserve">    信息管理</t>
  </si>
  <si>
    <t xml:space="preserve">    林业政策制定与宣传</t>
  </si>
  <si>
    <t xml:space="preserve">    林业资金审计稽查</t>
  </si>
  <si>
    <t xml:space="preserve">    林区公共支出</t>
  </si>
  <si>
    <t xml:space="preserve">    林业贷款贴息</t>
  </si>
  <si>
    <t xml:space="preserve">    成品油价格改革对林业的补贴</t>
  </si>
  <si>
    <t xml:space="preserve">    林业防灾减灾</t>
  </si>
  <si>
    <t xml:space="preserve">    其他林业支出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</si>
  <si>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</si>
  <si>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</si>
  <si>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</si>
  <si>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</si>
  <si>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长江黄河等流域管理</t>
  </si>
  <si>
    <t xml:space="preserve">    水利前期工作</t>
  </si>
  <si>
    <t xml:space="preserve">    水利执法监督</t>
  </si>
  <si>
    <t xml:space="preserve">    水土保持</t>
  </si>
  <si>
    <t xml:space="preserve">    水资源节约管理与保护</t>
  </si>
  <si>
    <t xml:space="preserve">    水质监测</t>
  </si>
  <si>
    <t xml:space="preserve">    水文测报</t>
  </si>
  <si>
    <t xml:space="preserve">    防汛</t>
  </si>
  <si>
    <t xml:space="preserve">    抗旱</t>
  </si>
  <si>
    <t xml:space="preserve">    农田水利</t>
  </si>
  <si>
    <t xml:space="preserve">    水利技术推广</t>
  </si>
  <si>
    <t xml:space="preserve">    国际河流治理与管理</t>
  </si>
  <si>
    <t xml:space="preserve">    江河湖库水系综合整治</t>
  </si>
  <si>
    <t xml:space="preserve">    大中型水库移民后期扶持专项支出</t>
  </si>
  <si>
    <t xml:space="preserve">    水利安全监督</t>
  </si>
  <si>
    <t xml:space="preserve">    水资源费安排的支出</t>
  </si>
  <si>
    <t xml:space="preserve">    砂石资源费支出</t>
  </si>
  <si>
    <t xml:space="preserve">    水利建设移民支出</t>
  </si>
  <si>
    <t xml:space="preserve">    农村人畜饮水</t>
  </si>
  <si>
    <t xml:space="preserve">    其他水利支出</t>
  </si>
  <si>
    <t xml:space="preserve">  南水北调</t>
  </si>
  <si>
    <t xml:space="preserve">    南水北调工程建设</t>
  </si>
  <si>
    <t xml:space="preserve">    政策研究与信息管理</t>
  </si>
  <si>
    <t xml:space="preserve">    工程稽查</t>
  </si>
  <si>
    <t xml:space="preserve">    前期工作</t>
  </si>
  <si>
    <t xml:space="preserve">    南水北调技术推广</t>
  </si>
  <si>
    <t xml:space="preserve">    环境、移民及水资源管理与保护</t>
  </si>
  <si>
    <t xml:space="preserve">    其他南水北调支出</t>
  </si>
  <si>
    <t xml:space="preserve">  扶贫</t>
  </si>
  <si>
    <t xml:space="preserve">    农村基础设施建设</t>
  </si>
  <si>
    <t xml:space="preserve">    生产发展</t>
  </si>
  <si>
    <t xml:space="preserve">    社会发展</t>
  </si>
  <si>
    <t xml:space="preserve">    扶贫贷款奖补和贴息</t>
  </si>
  <si>
    <t xml:space="preserve">    “三西”农业建设专项补助</t>
  </si>
  <si>
    <t xml:space="preserve">    扶贫事业机构</t>
  </si>
  <si>
    <t xml:space="preserve">    其他扶贫支出</t>
  </si>
  <si>
    <t xml:space="preserve">  农业综合开发</t>
  </si>
  <si>
    <t xml:space="preserve">    土地治理</t>
  </si>
  <si>
    <t xml:space="preserve">    产业化经营</t>
  </si>
  <si>
    <t xml:space="preserve">    科技示范</t>
  </si>
  <si>
    <t xml:space="preserve">    其他农业综合开发支出</t>
  </si>
  <si>
    <t xml:space="preserve">  农村综合改革</t>
  </si>
  <si>
    <t xml:space="preserve">    对村级一事一议的补助</t>
  </si>
  <si>
    <t xml:space="preserve">    国有农场办社会职能改革补助</t>
  </si>
  <si>
    <t xml:space="preserve">    对村民委员会和村党支部的补助</t>
  </si>
  <si>
    <t xml:space="preserve">    对村集体经济组织的补助</t>
  </si>
  <si>
    <t xml:space="preserve">    农村综合改革示范试点补助</t>
  </si>
  <si>
    <t xml:space="preserve">    其他农村综合改革支出</t>
  </si>
  <si>
    <t xml:space="preserve">  普惠金融发展支出</t>
  </si>
  <si>
    <t xml:space="preserve">    支持农村金融机构</t>
  </si>
  <si>
    <t xml:space="preserve">    涉农贷款增量奖励</t>
  </si>
  <si>
    <t xml:space="preserve">    农业保险保费补贴</t>
  </si>
  <si>
    <t xml:space="preserve">    小额担保贷款贴息</t>
  </si>
  <si>
    <t xml:space="preserve">    补充小额担保贷款基金</t>
  </si>
  <si>
    <t xml:space="preserve">    其他普惠金融发展支出</t>
  </si>
  <si>
    <t xml:space="preserve">  目标价格补贴</t>
  </si>
  <si>
    <t xml:space="preserve">    棉花目标价格补贴</t>
  </si>
  <si>
    <t xml:space="preserve">    大豆目标价格补贴</t>
  </si>
  <si>
    <t xml:space="preserve">    其他目标价格补贴</t>
  </si>
  <si>
    <t xml:space="preserve">  其他农林水支出(款)</t>
  </si>
  <si>
    <t xml:space="preserve">    化解其他公益性乡村债务支出</t>
  </si>
  <si>
    <t xml:space="preserve">    其他农林水支出(项)</t>
  </si>
  <si>
    <t xml:space="preserve">  公路水路运输</t>
  </si>
  <si>
    <t xml:space="preserve">    公路新建</t>
  </si>
  <si>
    <t xml:space="preserve">    公路改建</t>
  </si>
  <si>
    <t xml:space="preserve">    公路养护</t>
  </si>
  <si>
    <t xml:space="preserve">    特大型桥梁建设</t>
  </si>
  <si>
    <t xml:space="preserve">    公路路政管理</t>
  </si>
  <si>
    <t xml:space="preserve">    公路和运输信息化建设</t>
  </si>
  <si>
    <t xml:space="preserve">    公路和运输安全</t>
  </si>
  <si>
    <t xml:space="preserve">    公路还贷专项</t>
  </si>
  <si>
    <t xml:space="preserve">    公路运输管理</t>
  </si>
  <si>
    <t xml:space="preserve">    公路客货运站(场)建设</t>
  </si>
  <si>
    <t xml:space="preserve">    公路和运输技术标准化建设</t>
  </si>
  <si>
    <t xml:space="preserve">    港口设施</t>
  </si>
  <si>
    <t xml:space="preserve">    航道维护</t>
  </si>
  <si>
    <t xml:space="preserve">    安全通信</t>
  </si>
  <si>
    <t xml:space="preserve">    三峡库区通航管理</t>
  </si>
  <si>
    <t xml:space="preserve">    航务管理</t>
  </si>
  <si>
    <t xml:space="preserve">    船舶检验</t>
  </si>
  <si>
    <t xml:space="preserve">    救助打捞</t>
  </si>
  <si>
    <t xml:space="preserve">    内河运输</t>
  </si>
  <si>
    <t xml:space="preserve">    远洋运输</t>
  </si>
  <si>
    <t xml:space="preserve">    海事管理</t>
  </si>
  <si>
    <t xml:space="preserve">    航标事业发展支出</t>
  </si>
  <si>
    <t xml:space="preserve">    水路运输管理支出</t>
  </si>
  <si>
    <t xml:space="preserve">    口岸建设</t>
  </si>
  <si>
    <t xml:space="preserve">    取消政府还贷二级公路收费专项支出</t>
  </si>
  <si>
    <t xml:space="preserve">    其他公路水路运输支出</t>
  </si>
  <si>
    <t xml:space="preserve">  铁路运输</t>
  </si>
  <si>
    <t xml:space="preserve">    铁路路网建设</t>
  </si>
  <si>
    <t xml:space="preserve">    铁路还贷专项</t>
  </si>
  <si>
    <t xml:space="preserve">    铁路安全</t>
  </si>
  <si>
    <t xml:space="preserve">    铁路专项运输</t>
  </si>
  <si>
    <t xml:space="preserve">    行业监管</t>
  </si>
  <si>
    <t xml:space="preserve">    其他铁路运输支出</t>
  </si>
  <si>
    <t xml:space="preserve">  民用航空运输</t>
  </si>
  <si>
    <t xml:space="preserve">    机场建设</t>
  </si>
  <si>
    <t xml:space="preserve">    空管系统建设</t>
  </si>
  <si>
    <t xml:space="preserve">    民航还贷专项支出</t>
  </si>
  <si>
    <t xml:space="preserve">    民用航空安全</t>
  </si>
  <si>
    <t xml:space="preserve">    民航专项运输</t>
  </si>
  <si>
    <t xml:space="preserve">    其他民用航空运输支出</t>
  </si>
  <si>
    <t xml:space="preserve">  成品油价格改革对交通运输的补贴</t>
  </si>
  <si>
    <t xml:space="preserve">    对城市公交的补贴</t>
  </si>
  <si>
    <t xml:space="preserve">    对农村道路客运的补贴</t>
  </si>
  <si>
    <t xml:space="preserve">    对出租车的补贴</t>
  </si>
  <si>
    <t xml:space="preserve">    成品油价格改革补贴其他支出</t>
  </si>
  <si>
    <t xml:space="preserve">  邮政业支出</t>
  </si>
  <si>
    <t xml:space="preserve">    邮政普遍服务与特殊服务</t>
  </si>
  <si>
    <t xml:space="preserve">    其他邮政业支出</t>
  </si>
  <si>
    <t xml:space="preserve">  车辆购置税支出</t>
  </si>
  <si>
    <t xml:space="preserve">    车辆购置税用于公路等基础设施建设支出</t>
  </si>
  <si>
    <t xml:space="preserve">    车辆购置税用于农村公路建设支出</t>
  </si>
  <si>
    <t xml:space="preserve">    车辆购置税用于老旧汽车报废更新补贴支出</t>
  </si>
  <si>
    <t xml:space="preserve">    车辆购置税其他支出</t>
  </si>
  <si>
    <t xml:space="preserve">  其他交通运输支出(款)</t>
  </si>
  <si>
    <t xml:space="preserve">    公共交通运营补助</t>
  </si>
  <si>
    <t xml:space="preserve">    其他交通运输支出(项)</t>
  </si>
  <si>
    <t xml:space="preserve">  资源勘探开发</t>
  </si>
  <si>
    <t xml:space="preserve">    煤炭勘探开采和洗选</t>
  </si>
  <si>
    <t xml:space="preserve">    石油和天然气勘探开采</t>
  </si>
  <si>
    <t xml:space="preserve">    黑色金属矿勘探和采选</t>
  </si>
  <si>
    <t xml:space="preserve">    有色金属矿勘探和采选</t>
  </si>
  <si>
    <t xml:space="preserve">    非金属矿勘探和采选</t>
  </si>
  <si>
    <t xml:space="preserve">    其他资源勘探业支出</t>
  </si>
  <si>
    <t xml:space="preserve">  制造业</t>
  </si>
  <si>
    <t xml:space="preserve">    纺织业</t>
  </si>
  <si>
    <t xml:space="preserve">    医药制造业</t>
  </si>
  <si>
    <t xml:space="preserve">    非金属矿物制品业</t>
  </si>
  <si>
    <t xml:space="preserve">    通信设备、计算机及其他电子设备制造业</t>
  </si>
  <si>
    <t xml:space="preserve">    交通运输设备制造业</t>
  </si>
  <si>
    <t xml:space="preserve">    电气机械及器材制造业</t>
  </si>
  <si>
    <t xml:space="preserve">    工艺品及其他制造业</t>
  </si>
  <si>
    <t xml:space="preserve">    石油加工、炼焦及核燃料加工业</t>
  </si>
  <si>
    <t xml:space="preserve">    化学原料及化学制品制造业</t>
  </si>
  <si>
    <t xml:space="preserve">    黑色金属冶炼及压延加工业</t>
  </si>
  <si>
    <t xml:space="preserve">    有色金属冶炼及压延加工业</t>
  </si>
  <si>
    <t xml:space="preserve">    其他制造业支出</t>
  </si>
  <si>
    <t xml:space="preserve">  建筑业</t>
  </si>
  <si>
    <t xml:space="preserve">    其他建筑业支出</t>
  </si>
  <si>
    <t xml:space="preserve">  工业和信息产业监管</t>
  </si>
  <si>
    <t xml:space="preserve">    战备应急</t>
  </si>
  <si>
    <t xml:space="preserve">    信息安全建设</t>
  </si>
  <si>
    <t xml:space="preserve">    专用通信</t>
  </si>
  <si>
    <t xml:space="preserve">    无线电监管</t>
  </si>
  <si>
    <t xml:space="preserve">    工业和信息产业战略研究与标准制定</t>
  </si>
  <si>
    <t xml:space="preserve">    工业和信息产业支持</t>
  </si>
  <si>
    <t xml:space="preserve">    电子专项工程</t>
  </si>
  <si>
    <t xml:space="preserve">    技术基础研究</t>
  </si>
  <si>
    <t xml:space="preserve">    其他工业和信息产业监管支出</t>
  </si>
  <si>
    <t xml:space="preserve">  安全生产监管</t>
  </si>
  <si>
    <t xml:space="preserve">    国务院安委会专项</t>
  </si>
  <si>
    <t xml:space="preserve">    安全监管监察专项</t>
  </si>
  <si>
    <t xml:space="preserve">    应急救援支出</t>
  </si>
  <si>
    <t xml:space="preserve">    煤炭安全</t>
  </si>
  <si>
    <t xml:space="preserve">    其他安全生产监管支出</t>
  </si>
  <si>
    <t xml:space="preserve">  国有资产监管</t>
  </si>
  <si>
    <t xml:space="preserve">    国有企业监事会专项</t>
  </si>
  <si>
    <t xml:space="preserve">    中央企业专项管理</t>
  </si>
  <si>
    <t xml:space="preserve">    其他国有资产监管支出</t>
  </si>
  <si>
    <t xml:space="preserve">  支持中小企业发展和管理支出</t>
  </si>
  <si>
    <t xml:space="preserve">    科技型中小企业技术创新基金</t>
  </si>
  <si>
    <t xml:space="preserve">    中小企业发展专项</t>
  </si>
  <si>
    <t xml:space="preserve">    其他支持中小企业发展和管理支出</t>
  </si>
  <si>
    <t xml:space="preserve">  其他资源勘探信息等支出(款)</t>
  </si>
  <si>
    <t xml:space="preserve">    黄金事务</t>
  </si>
  <si>
    <t xml:space="preserve">    建设项目贷款贴息</t>
  </si>
  <si>
    <t xml:space="preserve">    技术改造支出</t>
  </si>
  <si>
    <t xml:space="preserve">    中药材扶持资金支出</t>
  </si>
  <si>
    <t xml:space="preserve">    重点产业振兴和技术改造项目贷款贴息</t>
  </si>
  <si>
    <t xml:space="preserve">    其他资源勘探信息等支出(项)</t>
  </si>
  <si>
    <t xml:space="preserve">  商业流通事务</t>
  </si>
  <si>
    <t xml:space="preserve">    食品流通安全补贴</t>
  </si>
  <si>
    <t xml:space="preserve">    市场监测及信息管理</t>
  </si>
  <si>
    <t xml:space="preserve">    民贸企业补贴</t>
  </si>
  <si>
    <t xml:space="preserve">    民贸民品贷款贴息</t>
  </si>
  <si>
    <t xml:space="preserve">    其他商业流通事务支出</t>
  </si>
  <si>
    <t xml:space="preserve">  旅游业管理与服务支出</t>
  </si>
  <si>
    <t xml:space="preserve">    旅游宣传</t>
  </si>
  <si>
    <t xml:space="preserve">    旅游行业业务管理</t>
  </si>
  <si>
    <t xml:space="preserve">    其他旅游业管理与服务支出</t>
  </si>
  <si>
    <t xml:space="preserve">  涉外发展服务支出</t>
  </si>
  <si>
    <t xml:space="preserve">    外商投资环境建设补助资金</t>
  </si>
  <si>
    <t xml:space="preserve">    其他涉外发展服务支出</t>
  </si>
  <si>
    <t xml:space="preserve">  其他商业服务业等支出(款)</t>
  </si>
  <si>
    <t xml:space="preserve">    服务业基础设施建设</t>
  </si>
  <si>
    <t xml:space="preserve">    其他商业服务业等支出(项)</t>
  </si>
  <si>
    <t xml:space="preserve">  金融部门行政支出</t>
  </si>
  <si>
    <t xml:space="preserve">    安全防卫</t>
  </si>
  <si>
    <t xml:space="preserve">    金融部门其他行政支出</t>
  </si>
  <si>
    <t xml:space="preserve">  金融部门监管支出</t>
  </si>
  <si>
    <t xml:space="preserve">    货币发行</t>
  </si>
  <si>
    <t xml:space="preserve">    金融服务</t>
  </si>
  <si>
    <t xml:space="preserve">    反假币</t>
  </si>
  <si>
    <t xml:space="preserve">    重点金融机构监管</t>
  </si>
  <si>
    <t xml:space="preserve">    金融稽查与案件处理</t>
  </si>
  <si>
    <t xml:space="preserve">    金融行业电子化建设</t>
  </si>
  <si>
    <t xml:space="preserve">    从业人员资格考试</t>
  </si>
  <si>
    <t xml:space="preserve">    反洗钱</t>
  </si>
  <si>
    <t xml:space="preserve">    金融部门其他监管支出</t>
  </si>
  <si>
    <t xml:space="preserve">  金融发展支出</t>
  </si>
  <si>
    <t xml:space="preserve">    政策性银行亏损补贴</t>
  </si>
  <si>
    <t xml:space="preserve">    商业银行贷款贴息</t>
  </si>
  <si>
    <t xml:space="preserve">    补充资本金</t>
  </si>
  <si>
    <t xml:space="preserve">    风险基金补助</t>
  </si>
  <si>
    <t xml:space="preserve">    其他金融发展支出</t>
  </si>
  <si>
    <t xml:space="preserve">  金融调控支出</t>
  </si>
  <si>
    <t xml:space="preserve">    中央银行亏损补贴</t>
  </si>
  <si>
    <t xml:space="preserve">    其他金融调控支出</t>
  </si>
  <si>
    <t xml:space="preserve">  其他金融支出(款)</t>
  </si>
  <si>
    <t xml:space="preserve">    其他金融支出(项)</t>
  </si>
  <si>
    <t xml:space="preserve">  一般公共服务</t>
  </si>
  <si>
    <t xml:space="preserve">  教育</t>
  </si>
  <si>
    <t xml:space="preserve">  文化体育与传媒</t>
  </si>
  <si>
    <t xml:space="preserve">  医疗卫生</t>
  </si>
  <si>
    <t xml:space="preserve">  节能环保</t>
  </si>
  <si>
    <t xml:space="preserve">  交通运输</t>
  </si>
  <si>
    <t xml:space="preserve">  住房保障</t>
  </si>
  <si>
    <t xml:space="preserve">  其他支出</t>
  </si>
  <si>
    <t xml:space="preserve">  国土资源事务</t>
  </si>
  <si>
    <t xml:space="preserve">    国土资源规划及管理</t>
  </si>
  <si>
    <t xml:space="preserve">    土地资源调查</t>
  </si>
  <si>
    <t xml:space="preserve">    土地资源利用与保护</t>
  </si>
  <si>
    <t xml:space="preserve">    国土资源社会公益服务</t>
  </si>
  <si>
    <t xml:space="preserve">    国土资源行业业务管理</t>
  </si>
  <si>
    <t xml:space="preserve">    国土资源调查</t>
  </si>
  <si>
    <t xml:space="preserve">    国土整治</t>
  </si>
  <si>
    <t xml:space="preserve">    地质灾害防治</t>
  </si>
  <si>
    <t xml:space="preserve">    土地资源储备支出</t>
  </si>
  <si>
    <t xml:space="preserve">    地质及矿产资源调查</t>
  </si>
  <si>
    <t xml:space="preserve">    地质矿产资源利用与保护</t>
  </si>
  <si>
    <t xml:space="preserve">    地质转产项目财政贴息</t>
  </si>
  <si>
    <t xml:space="preserve">    国外风险勘查</t>
  </si>
  <si>
    <t xml:space="preserve">    地质勘查基金(周转金)支出</t>
  </si>
  <si>
    <t xml:space="preserve">    其他国土资源事务支出</t>
  </si>
  <si>
    <t xml:space="preserve">  海洋管理事务</t>
  </si>
  <si>
    <t xml:space="preserve">    海域使用管理</t>
  </si>
  <si>
    <t xml:space="preserve">    海洋环境保护与监测</t>
  </si>
  <si>
    <t xml:space="preserve">    海洋调查评价</t>
  </si>
  <si>
    <t xml:space="preserve">    海洋权益维护</t>
  </si>
  <si>
    <t xml:space="preserve">    海洋执法监察</t>
  </si>
  <si>
    <t xml:space="preserve">    海洋防灾减灾</t>
  </si>
  <si>
    <t xml:space="preserve">    海洋卫星</t>
  </si>
  <si>
    <t xml:space="preserve">    极地考察</t>
  </si>
  <si>
    <t xml:space="preserve">    海洋矿产资源勘探研究</t>
  </si>
  <si>
    <t xml:space="preserve">    海港航标维护</t>
  </si>
  <si>
    <t xml:space="preserve">    海水淡化</t>
  </si>
  <si>
    <t xml:space="preserve">    海洋工程排污费支出</t>
  </si>
  <si>
    <t xml:space="preserve">    无居民海岛使用金支出</t>
  </si>
  <si>
    <t xml:space="preserve">    海岛和海域保护</t>
  </si>
  <si>
    <t xml:space="preserve">    其他海洋管理事务支出</t>
  </si>
  <si>
    <t xml:space="preserve">  测绘事务</t>
  </si>
  <si>
    <t xml:space="preserve">    基础测绘</t>
  </si>
  <si>
    <t xml:space="preserve">    航空摄影</t>
  </si>
  <si>
    <t xml:space="preserve">    测绘工程建设</t>
  </si>
  <si>
    <t xml:space="preserve">    其他测绘事务支出</t>
  </si>
  <si>
    <t xml:space="preserve">  地震事务</t>
  </si>
  <si>
    <t xml:space="preserve">    地震监测</t>
  </si>
  <si>
    <t xml:space="preserve">    地震预测预报</t>
  </si>
  <si>
    <t xml:space="preserve">    地震灾害预防</t>
  </si>
  <si>
    <t xml:space="preserve">    地震应急救援</t>
  </si>
  <si>
    <t xml:space="preserve">    地震环境探察</t>
  </si>
  <si>
    <t xml:space="preserve">    防震减灾信息管理</t>
  </si>
  <si>
    <t xml:space="preserve">    防震减灾基础管理</t>
  </si>
  <si>
    <t xml:space="preserve">    地震事业机构</t>
  </si>
  <si>
    <t xml:space="preserve">    其他地震事务支出</t>
  </si>
  <si>
    <t xml:space="preserve">  气象事务</t>
  </si>
  <si>
    <t xml:space="preserve">    气象事业机构</t>
  </si>
  <si>
    <t xml:space="preserve">    气象探测</t>
  </si>
  <si>
    <t xml:space="preserve">    气象信息传输及管理</t>
  </si>
  <si>
    <t xml:space="preserve">    气象预报预测</t>
  </si>
  <si>
    <t xml:space="preserve">    气象服务</t>
  </si>
  <si>
    <t xml:space="preserve">    气象装备保障维护</t>
  </si>
  <si>
    <t xml:space="preserve">    气象基础设施建设与维修</t>
  </si>
  <si>
    <t xml:space="preserve">    气象卫星</t>
  </si>
  <si>
    <t xml:space="preserve">    气象法规与标准</t>
  </si>
  <si>
    <t xml:space="preserve">    气象资金审计稽查</t>
  </si>
  <si>
    <t xml:space="preserve">    其他气象事务支出</t>
  </si>
  <si>
    <t xml:space="preserve">  其他国土海洋气象等支出(款)</t>
  </si>
  <si>
    <t xml:space="preserve">    其他国土海洋气象等支出(项)</t>
  </si>
  <si>
    <t xml:space="preserve">  保障性安居工程支出</t>
  </si>
  <si>
    <t xml:space="preserve">    廉租住房</t>
  </si>
  <si>
    <t xml:space="preserve">    沉陷区治理</t>
  </si>
  <si>
    <t xml:space="preserve">    棚户区改造</t>
  </si>
  <si>
    <t xml:space="preserve">    少数民族地区游牧民定居工程</t>
  </si>
  <si>
    <t xml:space="preserve">    农村危房改造</t>
  </si>
  <si>
    <t xml:space="preserve">    公共租赁住房</t>
  </si>
  <si>
    <t xml:space="preserve">    保障性住房租金补贴</t>
  </si>
  <si>
    <t xml:space="preserve">    其他保障性安居工程支出</t>
  </si>
  <si>
    <t xml:space="preserve">  住房改革支出</t>
  </si>
  <si>
    <t xml:space="preserve">    住房公积金</t>
  </si>
  <si>
    <t xml:space="preserve">    提租补贴</t>
  </si>
  <si>
    <t xml:space="preserve">    购房补贴</t>
  </si>
  <si>
    <t xml:space="preserve">  城乡社区住宅</t>
  </si>
  <si>
    <t xml:space="preserve">    公有住房建设和维修改造支出</t>
  </si>
  <si>
    <t xml:space="preserve">    住房公积金管理</t>
  </si>
  <si>
    <t xml:space="preserve">    其他城乡社区住宅支出</t>
  </si>
  <si>
    <t xml:space="preserve">  粮油事务</t>
  </si>
  <si>
    <t xml:space="preserve">    粮食财务与审计支出</t>
  </si>
  <si>
    <t xml:space="preserve">    粮食信息统计</t>
  </si>
  <si>
    <t xml:space="preserve">    粮食专项业务活动</t>
  </si>
  <si>
    <t xml:space="preserve">    国家粮油差价补贴</t>
  </si>
  <si>
    <t xml:space="preserve">    粮食财务挂账利息补贴</t>
  </si>
  <si>
    <t xml:space="preserve">    粮食财务挂账消化款</t>
  </si>
  <si>
    <t xml:space="preserve">    处理陈化粮补贴</t>
  </si>
  <si>
    <t xml:space="preserve">    粮食风险基金</t>
  </si>
  <si>
    <t xml:space="preserve">    粮油市场调控专项资金</t>
  </si>
  <si>
    <t xml:space="preserve">    其他粮油事务支出</t>
  </si>
  <si>
    <t xml:space="preserve">  物资事务</t>
  </si>
  <si>
    <t xml:space="preserve">    铁路专用线</t>
  </si>
  <si>
    <t xml:space="preserve">    护库武警和民兵支出</t>
  </si>
  <si>
    <t xml:space="preserve">    物资保管与保养</t>
  </si>
  <si>
    <t xml:space="preserve">    专项贷款利息</t>
  </si>
  <si>
    <t xml:space="preserve">    物资转移</t>
  </si>
  <si>
    <t xml:space="preserve">    物资轮换</t>
  </si>
  <si>
    <t xml:space="preserve">    仓库建设</t>
  </si>
  <si>
    <t xml:space="preserve">    仓库安防</t>
  </si>
  <si>
    <t xml:space="preserve">    其他物资事务支出</t>
  </si>
  <si>
    <t xml:space="preserve">  能源储备</t>
  </si>
  <si>
    <t xml:space="preserve">    石油储备支出</t>
  </si>
  <si>
    <t xml:space="preserve">    国家留成油串换石油储备支出</t>
  </si>
  <si>
    <t xml:space="preserve">    天然铀能源储备</t>
  </si>
  <si>
    <t xml:space="preserve">    煤炭储备</t>
  </si>
  <si>
    <t xml:space="preserve">    其他能源储备</t>
  </si>
  <si>
    <t xml:space="preserve">  粮油储备</t>
  </si>
  <si>
    <t xml:space="preserve">    储备粮油补贴</t>
  </si>
  <si>
    <t xml:space="preserve">    储备粮油差价补贴</t>
  </si>
  <si>
    <t xml:space="preserve">    储备粮(油)库建设</t>
  </si>
  <si>
    <t xml:space="preserve">    最低收购价政策支出</t>
  </si>
  <si>
    <t xml:space="preserve">    其他粮油储备支出</t>
  </si>
  <si>
    <t xml:space="preserve">  重要商品储备</t>
  </si>
  <si>
    <t xml:space="preserve">    棉花储备</t>
  </si>
  <si>
    <t xml:space="preserve">    食糖储备</t>
  </si>
  <si>
    <t xml:space="preserve">    肉类储备</t>
  </si>
  <si>
    <t xml:space="preserve">    化肥储备</t>
  </si>
  <si>
    <t xml:space="preserve">    农药储备</t>
  </si>
  <si>
    <t xml:space="preserve">    边销茶储备</t>
  </si>
  <si>
    <t xml:space="preserve">    羊毛储备</t>
  </si>
  <si>
    <t xml:space="preserve">    医药储备</t>
  </si>
  <si>
    <t xml:space="preserve">    食盐储备</t>
  </si>
  <si>
    <t xml:space="preserve">    战略物资储备</t>
  </si>
  <si>
    <t xml:space="preserve">    其他重要商品储备支出</t>
  </si>
  <si>
    <t>其他支出(类)</t>
  </si>
  <si>
    <t xml:space="preserve">  其他支出(款)</t>
  </si>
  <si>
    <t xml:space="preserve">    其他支出(项)</t>
  </si>
  <si>
    <t xml:space="preserve">  地方政府一般债务付息支出</t>
  </si>
  <si>
    <t xml:space="preserve">    地方政府一般债券付息支出</t>
  </si>
  <si>
    <t xml:space="preserve">    地方政府向外国政府借款付息支出</t>
  </si>
  <si>
    <t xml:space="preserve">    地方政府向国际组织借款付息支出</t>
  </si>
  <si>
    <t xml:space="preserve">    地方政府其他一般债务付息支出</t>
  </si>
  <si>
    <t xml:space="preserve">  地方政府一般债务发行费用支出</t>
  </si>
  <si>
    <t>本 年 支 出 合 计</t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</si>
  <si>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1-4</t>
    </r>
  </si>
  <si>
    <t>一般公共预算本级基本支出表</t>
  </si>
  <si>
    <t>科目编码</t>
  </si>
  <si>
    <t>301</t>
  </si>
  <si>
    <t>工资福利支出</t>
  </si>
  <si>
    <t xml:space="preserve">  基本工资</t>
  </si>
  <si>
    <t>30102</t>
  </si>
  <si>
    <t xml:space="preserve">  津贴补贴</t>
  </si>
  <si>
    <t>30103</t>
  </si>
  <si>
    <t xml:space="preserve">  奖金</t>
  </si>
  <si>
    <t>30106</t>
  </si>
  <si>
    <t xml:space="preserve">  伙食补助费</t>
  </si>
  <si>
    <t>30107</t>
  </si>
  <si>
    <t xml:space="preserve">  绩效工资</t>
  </si>
  <si>
    <t xml:space="preserve">  机关事业单位基本养老保险缴费</t>
  </si>
  <si>
    <t xml:space="preserve">  职业年金缴费</t>
  </si>
  <si>
    <t xml:space="preserve">  职工基本医疗保险缴费</t>
  </si>
  <si>
    <t xml:space="preserve">  其他社会保障缴费</t>
  </si>
  <si>
    <t xml:space="preserve">  住房公积金</t>
  </si>
  <si>
    <t xml:space="preserve">  其他工资福利支出</t>
  </si>
  <si>
    <t>302</t>
  </si>
  <si>
    <t>商品和服务支出</t>
  </si>
  <si>
    <t>30201</t>
  </si>
  <si>
    <t xml:space="preserve">  办公费</t>
  </si>
  <si>
    <t>30202</t>
  </si>
  <si>
    <t xml:space="preserve">  印刷费</t>
  </si>
  <si>
    <t>30203</t>
  </si>
  <si>
    <t xml:space="preserve">  咨询费</t>
  </si>
  <si>
    <t>30204</t>
  </si>
  <si>
    <t xml:space="preserve">  手续费</t>
  </si>
  <si>
    <t>30205</t>
  </si>
  <si>
    <t xml:space="preserve">  水费</t>
  </si>
  <si>
    <t>30206</t>
  </si>
  <si>
    <t xml:space="preserve">  电费</t>
  </si>
  <si>
    <t>30207</t>
  </si>
  <si>
    <t xml:space="preserve">  邮电费</t>
  </si>
  <si>
    <t>30208</t>
  </si>
  <si>
    <t xml:space="preserve">  取暖费</t>
  </si>
  <si>
    <t>30209</t>
  </si>
  <si>
    <t xml:space="preserve">  物业管理费</t>
  </si>
  <si>
    <t>30211</t>
  </si>
  <si>
    <t xml:space="preserve">  差旅费</t>
  </si>
  <si>
    <t>30212</t>
  </si>
  <si>
    <t xml:space="preserve">  因公出国(境)费用 </t>
  </si>
  <si>
    <t>30213</t>
  </si>
  <si>
    <t xml:space="preserve">  维修(护)费</t>
  </si>
  <si>
    <t>30214</t>
  </si>
  <si>
    <t xml:space="preserve">  租赁费</t>
  </si>
  <si>
    <t>30215</t>
  </si>
  <si>
    <t xml:space="preserve">  会议费</t>
  </si>
  <si>
    <t>30216</t>
  </si>
  <si>
    <t xml:space="preserve">  培训费</t>
  </si>
  <si>
    <t>30217</t>
  </si>
  <si>
    <t xml:space="preserve">  公务接待费</t>
  </si>
  <si>
    <t>30218</t>
  </si>
  <si>
    <t xml:space="preserve">  专用材料费</t>
  </si>
  <si>
    <t>30224</t>
  </si>
  <si>
    <t xml:space="preserve">  被装购置费</t>
  </si>
  <si>
    <t>30225</t>
  </si>
  <si>
    <t xml:space="preserve">  专用燃料费</t>
  </si>
  <si>
    <t>30226</t>
  </si>
  <si>
    <t xml:space="preserve">  劳务费</t>
  </si>
  <si>
    <t>30227</t>
  </si>
  <si>
    <t xml:space="preserve">  委托业务费</t>
  </si>
  <si>
    <t>30228</t>
  </si>
  <si>
    <t xml:space="preserve">  工会经费</t>
  </si>
  <si>
    <t>30229</t>
  </si>
  <si>
    <t xml:space="preserve">  福利费</t>
  </si>
  <si>
    <t>30231</t>
  </si>
  <si>
    <t xml:space="preserve">  公务用车运行维护费</t>
  </si>
  <si>
    <t>30239</t>
  </si>
  <si>
    <t xml:space="preserve">  其他交通费用</t>
  </si>
  <si>
    <t>30240</t>
  </si>
  <si>
    <t xml:space="preserve">  税金及附加费用</t>
  </si>
  <si>
    <t>30299</t>
  </si>
  <si>
    <t xml:space="preserve">  其他商品和服务支出</t>
  </si>
  <si>
    <t>303</t>
  </si>
  <si>
    <t>对个人和家庭的补助</t>
  </si>
  <si>
    <t>30301</t>
  </si>
  <si>
    <t xml:space="preserve">  离休费</t>
  </si>
  <si>
    <t>30302</t>
  </si>
  <si>
    <t xml:space="preserve">  退休费</t>
  </si>
  <si>
    <t>30303</t>
  </si>
  <si>
    <t xml:space="preserve">  退职(役)费</t>
  </si>
  <si>
    <t>30304</t>
  </si>
  <si>
    <t xml:space="preserve">  抚恤金</t>
  </si>
  <si>
    <t>30305</t>
  </si>
  <si>
    <t xml:space="preserve">  生活补助</t>
  </si>
  <si>
    <t>30306</t>
  </si>
  <si>
    <t xml:space="preserve">  救济费</t>
  </si>
  <si>
    <t>30308</t>
  </si>
  <si>
    <t xml:space="preserve">  助学金</t>
  </si>
  <si>
    <t>30309</t>
  </si>
  <si>
    <t xml:space="preserve">  奖励金</t>
  </si>
  <si>
    <t>30310</t>
  </si>
  <si>
    <t xml:space="preserve">  生产补贴</t>
  </si>
  <si>
    <t>30312</t>
  </si>
  <si>
    <t xml:space="preserve">  提租补贴</t>
  </si>
  <si>
    <t>30313</t>
  </si>
  <si>
    <t xml:space="preserve">  购房补贴</t>
  </si>
  <si>
    <t xml:space="preserve">  物业服务补贴</t>
  </si>
  <si>
    <t>30399</t>
  </si>
  <si>
    <t xml:space="preserve">  其他对个人和家庭的补助支出</t>
  </si>
  <si>
    <t>304</t>
  </si>
  <si>
    <t>对企事业单位的补贴</t>
  </si>
  <si>
    <t>30401</t>
  </si>
  <si>
    <t xml:space="preserve">  企业政策性补贴</t>
  </si>
  <si>
    <t>30402</t>
  </si>
  <si>
    <t xml:space="preserve">  事业单位补贴</t>
  </si>
  <si>
    <t>30403</t>
  </si>
  <si>
    <t xml:space="preserve">  财政贴息</t>
  </si>
  <si>
    <t>30499</t>
  </si>
  <si>
    <t xml:space="preserve">  其他对企事业单位的补贴</t>
  </si>
  <si>
    <t>305</t>
  </si>
  <si>
    <t>转移性支出</t>
  </si>
  <si>
    <t>30501</t>
  </si>
  <si>
    <t xml:space="preserve">  不同级政府间转移性支出</t>
  </si>
  <si>
    <t>30502</t>
  </si>
  <si>
    <t xml:space="preserve">  同级政府间转移性支出</t>
  </si>
  <si>
    <t>307</t>
  </si>
  <si>
    <t>债务利息支出</t>
  </si>
  <si>
    <t>30701</t>
  </si>
  <si>
    <t xml:space="preserve">  国内债务付息</t>
  </si>
  <si>
    <t>30707</t>
  </si>
  <si>
    <t xml:space="preserve">  国外债务付息</t>
  </si>
  <si>
    <t>309</t>
  </si>
  <si>
    <t>基本建设支出</t>
  </si>
  <si>
    <t>30901</t>
  </si>
  <si>
    <t xml:space="preserve">  房屋建筑物购建</t>
  </si>
  <si>
    <t>30902</t>
  </si>
  <si>
    <t xml:space="preserve">  办公设备购置</t>
  </si>
  <si>
    <t>30903</t>
  </si>
  <si>
    <t xml:space="preserve">  专用设备购置</t>
  </si>
  <si>
    <t>30905</t>
  </si>
  <si>
    <t xml:space="preserve">  基础设施建设</t>
  </si>
  <si>
    <t>30906</t>
  </si>
  <si>
    <t xml:space="preserve">  大型修缮</t>
  </si>
  <si>
    <t>30907</t>
  </si>
  <si>
    <t xml:space="preserve">  信息网络及软件购置更新</t>
  </si>
  <si>
    <t>30908</t>
  </si>
  <si>
    <t xml:space="preserve">  物资储备</t>
  </si>
  <si>
    <t>30913</t>
  </si>
  <si>
    <t xml:space="preserve">  公务用车购置</t>
  </si>
  <si>
    <t>30919</t>
  </si>
  <si>
    <t xml:space="preserve">  其他交通工具购置</t>
  </si>
  <si>
    <t>30999</t>
  </si>
  <si>
    <t xml:space="preserve">  其他基本建设支出</t>
  </si>
  <si>
    <t>310</t>
  </si>
  <si>
    <t>其他资本性支出</t>
  </si>
  <si>
    <t>31001</t>
  </si>
  <si>
    <t>31002</t>
  </si>
  <si>
    <t>31003</t>
  </si>
  <si>
    <t>31005</t>
  </si>
  <si>
    <t>31006</t>
  </si>
  <si>
    <t>31007</t>
  </si>
  <si>
    <t>31008</t>
  </si>
  <si>
    <t>31009</t>
  </si>
  <si>
    <t xml:space="preserve">  土地补偿</t>
  </si>
  <si>
    <t>31010</t>
  </si>
  <si>
    <t xml:space="preserve">  安置补助</t>
  </si>
  <si>
    <t>31011</t>
  </si>
  <si>
    <t xml:space="preserve">  地上附着物和青苗补偿</t>
  </si>
  <si>
    <t>31012</t>
  </si>
  <si>
    <t xml:space="preserve">  拆迁补偿</t>
  </si>
  <si>
    <t>31013</t>
  </si>
  <si>
    <t>31019</t>
  </si>
  <si>
    <t>31020</t>
  </si>
  <si>
    <t xml:space="preserve">  产权参股</t>
  </si>
  <si>
    <t>31099</t>
  </si>
  <si>
    <t xml:space="preserve">  其他资本性支出</t>
  </si>
  <si>
    <t>399</t>
  </si>
  <si>
    <t>39901</t>
  </si>
  <si>
    <t xml:space="preserve">  预备费</t>
  </si>
  <si>
    <t>39902</t>
  </si>
  <si>
    <t xml:space="preserve">  预留</t>
  </si>
  <si>
    <t>39903</t>
  </si>
  <si>
    <t xml:space="preserve">  补充全国社会保障基金</t>
  </si>
  <si>
    <t>39906</t>
  </si>
  <si>
    <t xml:space="preserve">  赠与</t>
  </si>
  <si>
    <t>39907</t>
  </si>
  <si>
    <t xml:space="preserve">  贷款转贷</t>
  </si>
  <si>
    <t>39999</t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</si>
  <si>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1-5</t>
    </r>
  </si>
  <si>
    <t>一般公共预算税收返还、一般性和专项转移支付分地区
安排情况表</t>
  </si>
  <si>
    <r>
      <rPr>
        <sz val="10.5"/>
        <rFont val="方正仿宋_GBK"/>
        <charset val="134"/>
      </rPr>
      <t>单位：万元</t>
    </r>
  </si>
  <si>
    <t>地区名称</t>
  </si>
  <si>
    <r>
      <rPr>
        <b/>
        <sz val="11"/>
        <rFont val="方正书宋_GBK"/>
        <charset val="134"/>
      </rPr>
      <t>税收返还</t>
    </r>
  </si>
  <si>
    <r>
      <rPr>
        <b/>
        <sz val="11"/>
        <rFont val="方正书宋_GBK"/>
        <charset val="134"/>
      </rPr>
      <t>一般性转移支付</t>
    </r>
  </si>
  <si>
    <r>
      <rPr>
        <b/>
        <sz val="9"/>
        <rFont val="方正书宋_GBK"/>
        <charset val="134"/>
      </rPr>
      <t>科目编码</t>
    </r>
  </si>
  <si>
    <r>
      <rPr>
        <b/>
        <sz val="9"/>
        <rFont val="方正书宋_GBK"/>
        <charset val="134"/>
      </rPr>
      <t>科目（单位）名称</t>
    </r>
  </si>
  <si>
    <r>
      <rPr>
        <b/>
        <sz val="9"/>
        <rFont val="方正书宋_GBK"/>
        <charset val="134"/>
      </rPr>
      <t>合计</t>
    </r>
  </si>
  <si>
    <t>——</t>
  </si>
  <si>
    <r>
      <rPr>
        <sz val="9"/>
        <rFont val="方正仿宋_GBK"/>
        <charset val="134"/>
      </rPr>
      <t>一般公共服务支出类合计</t>
    </r>
  </si>
  <si>
    <r>
      <rPr>
        <b/>
        <sz val="11"/>
        <rFont val="方正仿宋_GBK"/>
        <charset val="134"/>
      </rPr>
      <t>合计</t>
    </r>
  </si>
  <si>
    <t>0</t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</si>
  <si>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1-6</t>
    </r>
  </si>
  <si>
    <t>一般公共预算专项转移支付分项目安排情况表</t>
  </si>
  <si>
    <t>项目名称</t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</si>
  <si>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1-7</t>
    </r>
  </si>
  <si>
    <t>政府性基金预算收入表</t>
  </si>
  <si>
    <t>项    目</t>
  </si>
  <si>
    <t>农网还贷资金收入</t>
  </si>
  <si>
    <t>海南省高等级公路车辆通行附加费收入</t>
  </si>
  <si>
    <t>港口建设费收入</t>
  </si>
  <si>
    <t>散装水泥专项资金收入</t>
  </si>
  <si>
    <t>新型墙体材料专项基金收入</t>
  </si>
  <si>
    <t>国家电影事业发展专项资金收入</t>
  </si>
  <si>
    <t>新菜地开发建设基金收入</t>
  </si>
  <si>
    <t>新增建设用地土地有偿使用费收入</t>
  </si>
  <si>
    <t>南水北调工程基金收入</t>
  </si>
  <si>
    <t>城市公用事业附加收入</t>
  </si>
  <si>
    <t>国有土地收益基金收入</t>
  </si>
  <si>
    <t>农业土地开发资金收入</t>
  </si>
  <si>
    <t>国有土地使用权出让收入</t>
  </si>
  <si>
    <t>大中型水库库区基金收入</t>
  </si>
  <si>
    <t>彩票公益金收入</t>
  </si>
  <si>
    <t>城市基础设施配套费收入</t>
  </si>
  <si>
    <t>小型水库移民扶助基金收入</t>
  </si>
  <si>
    <t>国家重大水利工程建设基金收入</t>
  </si>
  <si>
    <t>车辆通行费</t>
  </si>
  <si>
    <t>无线电频率占用费</t>
  </si>
  <si>
    <t>水土保持补偿费收入</t>
  </si>
  <si>
    <t>污水处理费收入</t>
  </si>
  <si>
    <t>其他政府性基金收入</t>
  </si>
  <si>
    <t>彩票发行机构和彩票销售机构的业务费用</t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</si>
  <si>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1-8</t>
    </r>
  </si>
  <si>
    <t>政府性基金预算支出表</t>
  </si>
  <si>
    <t xml:space="preserve">  大中型水库移民后期扶持基金支出</t>
  </si>
  <si>
    <t xml:space="preserve">  小型水库移民扶助基金及对应专项债务收入安排的支出</t>
  </si>
  <si>
    <t xml:space="preserve">  可再生能源电价附加收入安排的支出</t>
  </si>
  <si>
    <t xml:space="preserve">  政府住房基金及对应专项债务收入安排的支出</t>
  </si>
  <si>
    <t xml:space="preserve">  国有土地使用权出让收入及对应专项债务收入安排的支出</t>
  </si>
  <si>
    <t xml:space="preserve">  城市公用事业附加及对应专项债务收入安排的支出</t>
  </si>
  <si>
    <t xml:space="preserve">  国有土地收益基金及对应专项债务收入安排的支出</t>
  </si>
  <si>
    <t xml:space="preserve">  农业土地开发资金及对应专项债务收入安排的支出</t>
  </si>
  <si>
    <t xml:space="preserve">  新增建设用地土地有偿使用费及对应专项债务收入安排的支出</t>
  </si>
  <si>
    <t xml:space="preserve">  城市基础设施配套费及对应专项债务收入安排的支出</t>
  </si>
  <si>
    <t xml:space="preserve">  污水处理费及对应专项债务收入安排的支出</t>
  </si>
  <si>
    <t xml:space="preserve">  新菜地开发建设基金及对应专项债务收入安排的支出</t>
  </si>
  <si>
    <t xml:space="preserve">  大中型水库库区基金及对应专项债务收入安排的支出</t>
  </si>
  <si>
    <t xml:space="preserve">  三峡水库库区基金支出</t>
  </si>
  <si>
    <t xml:space="preserve">  南水北调工程基金及对应专项债务收入安排的支出</t>
  </si>
  <si>
    <t xml:space="preserve">  国家重大水利工程建设基金及对应专项债务收入安排的支出</t>
  </si>
  <si>
    <t xml:space="preserve">  水土保持补偿费安排的支出</t>
  </si>
  <si>
    <t xml:space="preserve">  新型墙体材料专项基金及对应专项债务收入安排的支出</t>
  </si>
  <si>
    <t xml:space="preserve">  彩票发行销售机构业务费安排的支出</t>
  </si>
  <si>
    <t xml:space="preserve">  彩票公益金及对应专项债务收入安排的支出</t>
  </si>
  <si>
    <t xml:space="preserve">  其他政府性基金及对应专项债务收入安排的支出</t>
  </si>
  <si>
    <t>二、对下转移支付</t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</si>
  <si>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1-9</t>
    </r>
  </si>
  <si>
    <t>政府性基金预算本级支出表</t>
  </si>
  <si>
    <t>科目（单位）名称</t>
  </si>
  <si>
    <t>207</t>
  </si>
  <si>
    <t>国家电影事业发展专项资金相关支出</t>
  </si>
  <si>
    <t>20707</t>
  </si>
  <si>
    <t xml:space="preserve">  国家电影事业发展专项资金及对应专项债务收入安排的支出</t>
  </si>
  <si>
    <t xml:space="preserve">    资助城市影院</t>
  </si>
  <si>
    <t>208</t>
  </si>
  <si>
    <t>大中型水库移民后期扶持基金支出</t>
  </si>
  <si>
    <t xml:space="preserve">  移民补助</t>
  </si>
  <si>
    <t xml:space="preserve">  基础设施建设和经济发展</t>
  </si>
  <si>
    <t xml:space="preserve">  其他大中型水库移民后期扶持基金支出</t>
  </si>
  <si>
    <t xml:space="preserve">    基础设施建设和经济发展</t>
  </si>
  <si>
    <t xml:space="preserve">    其他小型水库移民扶助基金支出</t>
  </si>
  <si>
    <t>212</t>
  </si>
  <si>
    <r>
      <rPr>
        <b/>
        <sz val="11"/>
        <rFont val="方正仿宋_GBK"/>
        <charset val="134"/>
      </rPr>
      <t>城乡社区支出</t>
    </r>
  </si>
  <si>
    <t xml:space="preserve">    征地和拆迁补偿支出</t>
  </si>
  <si>
    <t xml:space="preserve">    土地开发支出</t>
  </si>
  <si>
    <t xml:space="preserve">    城市建设支出</t>
  </si>
  <si>
    <t xml:space="preserve">    农村基础设施建设支出</t>
  </si>
  <si>
    <t xml:space="preserve">    补助被征地农民支出</t>
  </si>
  <si>
    <t xml:space="preserve">    土地出让业务支出</t>
  </si>
  <si>
    <t xml:space="preserve">    廉租住房支出</t>
  </si>
  <si>
    <t xml:space="preserve">    支付破产或改制企业职工安置费</t>
  </si>
  <si>
    <t>2120899</t>
  </si>
  <si>
    <t xml:space="preserve">    其他国有土地使用权出让收入安排的支出</t>
  </si>
  <si>
    <t xml:space="preserve">    耕地开发专项支出</t>
  </si>
  <si>
    <t xml:space="preserve">    基本农田建设和保护支出</t>
  </si>
  <si>
    <t xml:space="preserve">    土地整理支出</t>
  </si>
  <si>
    <t>2010199</t>
  </si>
  <si>
    <r>
      <rPr>
        <sz val="11"/>
        <rFont val="Times New Roman"/>
        <charset val="134"/>
      </rPr>
      <t xml:space="preserve">  </t>
    </r>
    <r>
      <rPr>
        <sz val="11"/>
        <rFont val="方正仿宋_GBK"/>
        <charset val="134"/>
      </rPr>
      <t>其他人大事务支出项合计</t>
    </r>
  </si>
  <si>
    <t xml:space="preserve">    其他城市基础设施配套费安排的支出</t>
  </si>
  <si>
    <t>213</t>
  </si>
  <si>
    <t xml:space="preserve">    解决移民遗留问题</t>
  </si>
  <si>
    <t>215</t>
  </si>
  <si>
    <t xml:space="preserve">    其他新型墙体材料专项基金支出</t>
  </si>
  <si>
    <t>229</t>
  </si>
  <si>
    <t xml:space="preserve">    用于社会福利的彩票公益金支出</t>
  </si>
  <si>
    <t xml:space="preserve">    用于体育事业的彩票公益金支出</t>
  </si>
  <si>
    <t xml:space="preserve">    用于教育事业的彩票公益金支出</t>
  </si>
  <si>
    <t xml:space="preserve">    用于城乡医疗救助的彩票公益金支出</t>
  </si>
  <si>
    <t xml:space="preserve">    用于其他社会公益事业的彩票公益金支出</t>
  </si>
  <si>
    <t>233</t>
  </si>
  <si>
    <t>23304</t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</si>
  <si>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地方政府专项债务发行费用支出</t>
    </r>
  </si>
  <si>
    <t>2330411</t>
  </si>
  <si>
    <t xml:space="preserve">    国有土地使用权出让债务发行费用支出</t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</si>
  <si>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1-10</t>
    </r>
  </si>
  <si>
    <t>政府性基金预算专项转移支付分地区安排情况表</t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</si>
  <si>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1-11</t>
    </r>
  </si>
  <si>
    <t>政府性基金预算专项转移支付分项目安排情况表</t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</si>
  <si>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1-12</t>
    </r>
  </si>
  <si>
    <t>国有资本经营预算收入表</t>
  </si>
  <si>
    <t>一、利润收入</t>
  </si>
  <si>
    <t>二、股利、股息收入</t>
  </si>
  <si>
    <t>三、产权转让收入</t>
  </si>
  <si>
    <t>四、清算收入</t>
  </si>
  <si>
    <t>五、其他国有资本经营预算收入</t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</si>
  <si>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1-13</t>
    </r>
  </si>
  <si>
    <t>国有资本经营预算支出表</t>
  </si>
  <si>
    <r>
      <rPr>
        <b/>
        <sz val="11"/>
        <rFont val="方正书宋_GBK"/>
        <charset val="134"/>
      </rPr>
      <t>预算数</t>
    </r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</si>
  <si>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1-14</t>
    </r>
  </si>
  <si>
    <t>国有资本经营预算本级支出表</t>
  </si>
  <si>
    <r>
      <rPr>
        <b/>
        <sz val="11"/>
        <rFont val="方正书宋_GBK"/>
        <charset val="134"/>
      </rPr>
      <t>科目编码</t>
    </r>
  </si>
  <si>
    <r>
      <rPr>
        <b/>
        <sz val="11"/>
        <rFont val="方正书宋_GBK"/>
        <charset val="134"/>
      </rPr>
      <t>科目名称</t>
    </r>
  </si>
  <si>
    <r>
      <rPr>
        <sz val="9"/>
        <rFont val="方正书宋_GBK"/>
        <charset val="134"/>
      </rPr>
      <t>科目编码</t>
    </r>
  </si>
  <si>
    <r>
      <rPr>
        <sz val="9"/>
        <rFont val="方正书宋_GBK"/>
        <charset val="134"/>
      </rPr>
      <t>科目（单位）名称</t>
    </r>
  </si>
  <si>
    <r>
      <rPr>
        <sz val="9"/>
        <rFont val="方正书宋_GBK"/>
        <charset val="134"/>
      </rPr>
      <t>合计</t>
    </r>
  </si>
  <si>
    <r>
      <rPr>
        <sz val="9"/>
        <rFont val="Times New Roman"/>
        <charset val="134"/>
      </rPr>
      <t xml:space="preserve"> </t>
    </r>
    <r>
      <rPr>
        <sz val="9"/>
        <rFont val="方正仿宋_GBK"/>
        <charset val="134"/>
      </rPr>
      <t>人大事务款合计</t>
    </r>
  </si>
  <si>
    <r>
      <rPr>
        <sz val="9"/>
        <rFont val="Times New Roman"/>
        <charset val="134"/>
      </rPr>
      <t xml:space="preserve">  </t>
    </r>
    <r>
      <rPr>
        <sz val="9"/>
        <rFont val="方正仿宋_GBK"/>
        <charset val="134"/>
      </rPr>
      <t>行政运行项合计</t>
    </r>
  </si>
  <si>
    <r>
      <rPr>
        <sz val="9"/>
        <rFont val="Times New Roman"/>
        <charset val="134"/>
      </rPr>
      <t xml:space="preserve">  </t>
    </r>
    <r>
      <rPr>
        <sz val="9"/>
        <rFont val="方正仿宋_GBK"/>
        <charset val="134"/>
      </rPr>
      <t>其他人大事务支出项合计</t>
    </r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</si>
  <si>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1-15</t>
    </r>
  </si>
  <si>
    <t>国有资本经营预算专项转移支付分地区安排情况表</t>
  </si>
  <si>
    <r>
      <rPr>
        <sz val="11"/>
        <rFont val="方正仿宋_GBK"/>
        <charset val="134"/>
      </rPr>
      <t>市（县、镇）名</t>
    </r>
    <r>
      <rPr>
        <sz val="11"/>
        <rFont val="Times New Roman"/>
        <charset val="134"/>
      </rPr>
      <t>1</t>
    </r>
  </si>
  <si>
    <r>
      <rPr>
        <sz val="11"/>
        <rFont val="方正仿宋_GBK"/>
        <charset val="134"/>
      </rPr>
      <t>市（县、镇）名</t>
    </r>
    <r>
      <rPr>
        <sz val="11"/>
        <rFont val="Times New Roman"/>
        <charset val="134"/>
      </rPr>
      <t>2</t>
    </r>
  </si>
  <si>
    <r>
      <rPr>
        <sz val="11"/>
        <rFont val="方正仿宋_GBK"/>
        <charset val="134"/>
      </rPr>
      <t>市（县、镇）名</t>
    </r>
    <r>
      <rPr>
        <sz val="11"/>
        <rFont val="Times New Roman"/>
        <charset val="134"/>
      </rPr>
      <t>3</t>
    </r>
  </si>
  <si>
    <r>
      <rPr>
        <sz val="11"/>
        <rFont val="方正仿宋_GBK"/>
        <charset val="134"/>
      </rPr>
      <t>市（县、镇）名</t>
    </r>
    <r>
      <rPr>
        <sz val="11"/>
        <rFont val="Times New Roman"/>
        <charset val="134"/>
      </rPr>
      <t>4</t>
    </r>
  </si>
  <si>
    <r>
      <rPr>
        <sz val="11"/>
        <rFont val="方正仿宋_GBK"/>
        <charset val="134"/>
      </rPr>
      <t>市（县、镇）名</t>
    </r>
    <r>
      <rPr>
        <sz val="11"/>
        <rFont val="Times New Roman"/>
        <charset val="134"/>
      </rPr>
      <t>5</t>
    </r>
  </si>
  <si>
    <t>……</t>
  </si>
  <si>
    <r>
      <rPr>
        <sz val="11"/>
        <rFont val="方正仿宋_GBK"/>
        <charset val="134"/>
      </rPr>
      <t>未分配数</t>
    </r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</si>
  <si>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1-16</t>
    </r>
  </si>
  <si>
    <t>国有资本经营预算专项转移支付分项目安排情况表</t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</si>
  <si>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1-17</t>
    </r>
  </si>
  <si>
    <t>社会保险基金预算收入表</t>
  </si>
  <si>
    <r>
      <rPr>
        <b/>
        <sz val="11"/>
        <rFont val="方正仿宋_GBK"/>
        <charset val="134"/>
      </rPr>
      <t>社保保险基金收入</t>
    </r>
  </si>
  <si>
    <t>10203</t>
  </si>
  <si>
    <t>城镇职工基本医疗保险基金收入</t>
  </si>
  <si>
    <t>城镇职工基本医疗保险费收入</t>
  </si>
  <si>
    <t>10205</t>
  </si>
  <si>
    <t>生育保险基金收入</t>
  </si>
  <si>
    <t>生育保险费收入</t>
  </si>
  <si>
    <t>城镇居民基本医疗保险基金收入</t>
  </si>
  <si>
    <t>10210</t>
  </si>
  <si>
    <t>城乡居民基本养老保险基金收入</t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</si>
  <si>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1-18</t>
    </r>
  </si>
  <si>
    <t>社会保险基金预算支出表</t>
  </si>
  <si>
    <t>209</t>
  </si>
  <si>
    <r>
      <rPr>
        <b/>
        <sz val="11"/>
        <rFont val="方正仿宋_GBK"/>
        <charset val="134"/>
      </rPr>
      <t>社会保险基金支出</t>
    </r>
  </si>
  <si>
    <t>20903</t>
  </si>
  <si>
    <t>城镇职工基本医疗保险基金支出</t>
  </si>
  <si>
    <t>2090301</t>
  </si>
  <si>
    <t>城镇职工基本医疗保险统筹基金</t>
  </si>
  <si>
    <t>20905</t>
  </si>
  <si>
    <t>生育保险基金支出</t>
  </si>
  <si>
    <t>2090501</t>
  </si>
  <si>
    <t>生育保险金</t>
  </si>
  <si>
    <t>20907</t>
  </si>
  <si>
    <t>20910</t>
  </si>
</sst>
</file>

<file path=xl/styles.xml><?xml version="1.0" encoding="utf-8"?>
<styleSheet xmlns="http://schemas.openxmlformats.org/spreadsheetml/2006/main">
  <numFmts count="12">
    <numFmt numFmtId="43" formatCode="_ * #,##0.00_ ;_ * \-#,##0.00_ ;_ * &quot;-&quot;??_ ;_ @_ "/>
    <numFmt numFmtId="41" formatCode="_ * #,##0_ ;_ * \-#,##0_ ;_ * &quot;-&quot;_ ;_ @_ "/>
    <numFmt numFmtId="176" formatCode="0.0_ ;[Red]\-0.0\ "/>
    <numFmt numFmtId="177" formatCode="0.0"/>
    <numFmt numFmtId="178" formatCode="0.0_ "/>
    <numFmt numFmtId="42" formatCode="_ &quot;￥&quot;* #,##0_ ;_ &quot;￥&quot;* \-#,##0_ ;_ &quot;￥&quot;* &quot;-&quot;_ ;_ @_ "/>
    <numFmt numFmtId="179" formatCode="0_ "/>
    <numFmt numFmtId="44" formatCode="_ &quot;￥&quot;* #,##0.00_ ;_ &quot;￥&quot;* \-#,##0.00_ ;_ &quot;￥&quot;* &quot;-&quot;??_ ;_ @_ "/>
    <numFmt numFmtId="180" formatCode="0_);[Red]\(0\)"/>
    <numFmt numFmtId="181" formatCode="0.00_ "/>
    <numFmt numFmtId="182" formatCode="0;_렀"/>
    <numFmt numFmtId="183" formatCode="0.00_);[Red]\(0.00\)"/>
  </numFmts>
  <fonts count="60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9"/>
      <name val="Times New Roman"/>
      <charset val="134"/>
    </font>
    <font>
      <sz val="18"/>
      <name val="方正小标宋_GBK"/>
      <charset val="134"/>
    </font>
    <font>
      <sz val="18"/>
      <name val="Times New Roman"/>
      <charset val="134"/>
    </font>
    <font>
      <b/>
      <sz val="11"/>
      <name val="Times New Roman"/>
      <charset val="134"/>
    </font>
    <font>
      <b/>
      <sz val="11"/>
      <name val="方正书宋_GBK"/>
      <charset val="134"/>
    </font>
    <font>
      <b/>
      <sz val="11"/>
      <name val="方正仿宋_GBK"/>
      <charset val="134"/>
    </font>
    <font>
      <sz val="11"/>
      <name val="方正仿宋_GBK"/>
      <charset val="134"/>
    </font>
    <font>
      <sz val="12"/>
      <name val="Times New Roman"/>
      <charset val="134"/>
    </font>
    <font>
      <sz val="14"/>
      <name val="Times New Roman"/>
      <charset val="134"/>
    </font>
    <font>
      <sz val="10.5"/>
      <name val="Times New Roman"/>
      <charset val="134"/>
    </font>
    <font>
      <b/>
      <sz val="9"/>
      <name val="Times New Roman"/>
      <charset val="134"/>
    </font>
    <font>
      <sz val="11"/>
      <name val="方正书宋_GBK"/>
      <charset val="134"/>
    </font>
    <font>
      <sz val="12"/>
      <name val="宋体"/>
      <charset val="134"/>
    </font>
    <font>
      <b/>
      <sz val="11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Times New Roman"/>
      <charset val="134"/>
    </font>
    <font>
      <b/>
      <sz val="12"/>
      <name val="宋体"/>
      <charset val="134"/>
      <scheme val="minor"/>
    </font>
    <font>
      <b/>
      <sz val="12"/>
      <color indexed="8"/>
      <name val="宋体"/>
      <charset val="134"/>
    </font>
    <font>
      <sz val="12"/>
      <name val="宋体"/>
      <charset val="134"/>
      <scheme val="minor"/>
    </font>
    <font>
      <sz val="12"/>
      <color indexed="8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9"/>
      <name val="宋体"/>
      <charset val="134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Helv"/>
      <charset val="134"/>
    </font>
    <font>
      <sz val="11"/>
      <color rgb="FF006100"/>
      <name val="宋体"/>
      <charset val="0"/>
      <scheme val="minor"/>
    </font>
    <font>
      <sz val="12"/>
      <name val="Courier"/>
      <charset val="134"/>
    </font>
    <font>
      <sz val="11"/>
      <color indexed="20"/>
      <name val="宋体"/>
      <charset val="134"/>
    </font>
    <font>
      <sz val="10"/>
      <name val="MS Sans Serif"/>
      <charset val="134"/>
    </font>
    <font>
      <sz val="7"/>
      <name val="Small Fonts"/>
      <charset val="134"/>
    </font>
    <font>
      <sz val="11"/>
      <name val="黑体"/>
      <charset val="134"/>
    </font>
    <font>
      <sz val="10.5"/>
      <name val="方正仿宋_GBK"/>
      <charset val="134"/>
    </font>
    <font>
      <b/>
      <sz val="9"/>
      <name val="方正书宋_GBK"/>
      <charset val="134"/>
    </font>
    <font>
      <sz val="9"/>
      <name val="方正仿宋_GBK"/>
      <charset val="134"/>
    </font>
    <font>
      <sz val="9"/>
      <name val="方正书宋_GBK"/>
      <charset val="134"/>
    </font>
    <font>
      <sz val="12"/>
      <name val="方正仿宋_GBK"/>
      <charset val="134"/>
    </font>
    <font>
      <b/>
      <sz val="12"/>
      <name val="宋体"/>
      <charset val="134"/>
    </font>
  </fonts>
  <fills count="5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119">
    <xf numFmtId="0" fontId="0" fillId="0" borderId="0"/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2" fillId="0" borderId="0">
      <protection locked="0"/>
    </xf>
    <xf numFmtId="0" fontId="42" fillId="0" borderId="0">
      <protection locked="0"/>
    </xf>
    <xf numFmtId="0" fontId="41" fillId="2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0" borderId="7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2" fillId="0" borderId="0">
      <protection locked="0"/>
    </xf>
    <xf numFmtId="0" fontId="31" fillId="22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42" fillId="0" borderId="0">
      <protection locked="0"/>
    </xf>
    <xf numFmtId="0" fontId="27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7" fillId="0" borderId="0"/>
    <xf numFmtId="0" fontId="34" fillId="0" borderId="0" applyNumberFormat="0" applyFill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3" borderId="4" applyNumberFormat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2" fillId="3" borderId="7" applyNumberFormat="0" applyAlignment="0" applyProtection="0">
      <alignment vertical="center"/>
    </xf>
    <xf numFmtId="0" fontId="38" fillId="19" borderId="10" applyNumberFormat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2" fillId="0" borderId="0">
      <protection locked="0"/>
    </xf>
    <xf numFmtId="0" fontId="41" fillId="4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47" fillId="0" borderId="0"/>
    <xf numFmtId="0" fontId="50" fillId="43" borderId="0" applyNumberFormat="0" applyBorder="0" applyAlignment="0" applyProtection="0">
      <alignment vertical="center"/>
    </xf>
    <xf numFmtId="0" fontId="47" fillId="0" borderId="0"/>
    <xf numFmtId="0" fontId="40" fillId="25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2" fillId="0" borderId="0">
      <protection locked="0"/>
    </xf>
    <xf numFmtId="0" fontId="41" fillId="35" borderId="0" applyNumberFormat="0" applyBorder="0" applyAlignment="0" applyProtection="0">
      <alignment vertical="center"/>
    </xf>
    <xf numFmtId="0" fontId="42" fillId="0" borderId="0">
      <protection locked="0"/>
    </xf>
    <xf numFmtId="0" fontId="41" fillId="50" borderId="0" applyNumberFormat="0" applyBorder="0" applyAlignment="0" applyProtection="0">
      <alignment vertical="center"/>
    </xf>
    <xf numFmtId="0" fontId="42" fillId="0" borderId="0">
      <protection locked="0"/>
    </xf>
    <xf numFmtId="0" fontId="41" fillId="27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37" fontId="52" fillId="0" borderId="0"/>
    <xf numFmtId="0" fontId="51" fillId="0" borderId="0"/>
    <xf numFmtId="9" fontId="47" fillId="0" borderId="0" applyFont="0" applyFill="0" applyBorder="0" applyAlignment="0" applyProtection="0"/>
    <xf numFmtId="0" fontId="23" fillId="0" borderId="1">
      <alignment horizontal="distributed" vertical="center" wrapText="1"/>
    </xf>
    <xf numFmtId="0" fontId="14" fillId="0" borderId="0">
      <alignment vertical="center"/>
    </xf>
    <xf numFmtId="0" fontId="50" fillId="43" borderId="0" applyNumberFormat="0" applyBorder="0" applyAlignment="0" applyProtection="0">
      <alignment vertical="center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7" fillId="0" borderId="0"/>
    <xf numFmtId="0" fontId="14" fillId="0" borderId="0"/>
    <xf numFmtId="0" fontId="42" fillId="0" borderId="0">
      <protection locked="0"/>
    </xf>
    <xf numFmtId="0" fontId="42" fillId="0" borderId="0">
      <protection locked="0"/>
    </xf>
    <xf numFmtId="0" fontId="14" fillId="0" borderId="0"/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0" fillId="0" borderId="0">
      <alignment vertical="center"/>
    </xf>
    <xf numFmtId="0" fontId="42" fillId="0" borderId="0">
      <protection locked="0"/>
    </xf>
    <xf numFmtId="0" fontId="47" fillId="0" borderId="0"/>
    <xf numFmtId="0" fontId="14" fillId="0" borderId="0"/>
    <xf numFmtId="0" fontId="51" fillId="0" borderId="0"/>
    <xf numFmtId="0" fontId="41" fillId="50" borderId="0" applyNumberFormat="0" applyBorder="0" applyAlignment="0" applyProtection="0">
      <alignment vertical="center"/>
    </xf>
    <xf numFmtId="0" fontId="47" fillId="0" borderId="0" applyFont="0" applyFill="0" applyBorder="0" applyAlignment="0" applyProtection="0"/>
    <xf numFmtId="4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1" fontId="23" fillId="0" borderId="1">
      <alignment vertical="center"/>
      <protection locked="0"/>
    </xf>
    <xf numFmtId="0" fontId="49" fillId="0" borderId="0"/>
    <xf numFmtId="177" fontId="23" fillId="0" borderId="1">
      <alignment vertical="center"/>
      <protection locked="0"/>
    </xf>
    <xf numFmtId="0" fontId="47" fillId="0" borderId="0"/>
    <xf numFmtId="0" fontId="41" fillId="45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</cellStyleXfs>
  <cellXfs count="189">
    <xf numFmtId="0" fontId="0" fillId="0" borderId="0" xfId="0"/>
    <xf numFmtId="0" fontId="1" fillId="0" borderId="0" xfId="9" applyFont="1" applyFill="1" applyAlignment="1">
      <alignment vertical="top"/>
      <protection locked="0"/>
    </xf>
    <xf numFmtId="49" fontId="1" fillId="0" borderId="0" xfId="9" applyNumberFormat="1" applyFont="1" applyFill="1" applyAlignment="1">
      <alignment horizontal="left" vertical="top"/>
      <protection locked="0"/>
    </xf>
    <xf numFmtId="180" fontId="1" fillId="0" borderId="0" xfId="9" applyNumberFormat="1" applyFont="1" applyFill="1" applyAlignment="1">
      <alignment vertical="top"/>
      <protection locked="0"/>
    </xf>
    <xf numFmtId="0" fontId="2" fillId="0" borderId="0" xfId="9" applyFont="1" applyFill="1" applyAlignment="1">
      <alignment vertical="top"/>
      <protection locked="0"/>
    </xf>
    <xf numFmtId="49" fontId="2" fillId="0" borderId="0" xfId="98" applyNumberFormat="1" applyFont="1" applyFill="1"/>
    <xf numFmtId="2" fontId="2" fillId="0" borderId="0" xfId="98" applyNumberFormat="1" applyFont="1" applyFill="1"/>
    <xf numFmtId="180" fontId="2" fillId="0" borderId="0" xfId="9" applyNumberFormat="1" applyFont="1" applyFill="1" applyAlignment="1">
      <alignment vertical="top"/>
      <protection locked="0"/>
    </xf>
    <xf numFmtId="0" fontId="1" fillId="0" borderId="0" xfId="106" applyFont="1" applyBorder="1" applyAlignment="1">
      <alignment horizontal="left" vertical="center"/>
    </xf>
    <xf numFmtId="0" fontId="3" fillId="0" borderId="0" xfId="9" applyFont="1" applyFill="1" applyAlignment="1">
      <alignment horizontal="center" vertical="top"/>
      <protection locked="0"/>
    </xf>
    <xf numFmtId="0" fontId="4" fillId="0" borderId="0" xfId="9" applyFont="1" applyFill="1" applyAlignment="1">
      <alignment horizontal="center" vertical="top"/>
      <protection locked="0"/>
    </xf>
    <xf numFmtId="180" fontId="4" fillId="0" borderId="0" xfId="9" applyNumberFormat="1" applyFont="1" applyFill="1" applyAlignment="1">
      <alignment horizontal="center" vertical="top"/>
      <protection locked="0"/>
    </xf>
    <xf numFmtId="180" fontId="1" fillId="0" borderId="0" xfId="9" applyNumberFormat="1" applyFont="1" applyFill="1" applyAlignment="1">
      <alignment horizontal="right" vertical="top"/>
      <protection locked="0"/>
    </xf>
    <xf numFmtId="49" fontId="5" fillId="0" borderId="1" xfId="9" applyNumberFormat="1" applyFont="1" applyFill="1" applyBorder="1" applyAlignment="1">
      <alignment horizontal="center" vertical="center"/>
      <protection locked="0"/>
    </xf>
    <xf numFmtId="0" fontId="5" fillId="0" borderId="1" xfId="9" applyFont="1" applyFill="1" applyBorder="1" applyAlignment="1">
      <alignment horizontal="center" vertical="center"/>
      <protection locked="0"/>
    </xf>
    <xf numFmtId="180" fontId="6" fillId="0" borderId="1" xfId="9" applyNumberFormat="1" applyFont="1" applyFill="1" applyBorder="1" applyAlignment="1">
      <alignment horizontal="center" vertical="center"/>
      <protection locked="0"/>
    </xf>
    <xf numFmtId="0" fontId="1" fillId="0" borderId="0" xfId="98" applyFont="1" applyFill="1" applyAlignment="1">
      <alignment vertical="center" wrapText="1"/>
    </xf>
    <xf numFmtId="49" fontId="5" fillId="0" borderId="1" xfId="9" applyNumberFormat="1" applyFont="1" applyFill="1" applyBorder="1" applyAlignment="1">
      <alignment horizontal="left" vertical="center"/>
      <protection locked="0"/>
    </xf>
    <xf numFmtId="0" fontId="5" fillId="0" borderId="1" xfId="9" applyFont="1" applyFill="1" applyBorder="1" applyAlignment="1">
      <alignment horizontal="left" vertical="center"/>
      <protection locked="0"/>
    </xf>
    <xf numFmtId="180" fontId="1" fillId="0" borderId="1" xfId="9" applyNumberFormat="1" applyFont="1" applyFill="1" applyBorder="1" applyAlignment="1">
      <alignment vertical="center"/>
      <protection locked="0"/>
    </xf>
    <xf numFmtId="179" fontId="1" fillId="0" borderId="0" xfId="9" applyNumberFormat="1" applyFont="1" applyFill="1" applyAlignment="1">
      <alignment vertical="top"/>
      <protection locked="0"/>
    </xf>
    <xf numFmtId="181" fontId="1" fillId="0" borderId="0" xfId="9" applyNumberFormat="1" applyFont="1" applyFill="1" applyAlignment="1">
      <alignment vertical="top"/>
      <protection locked="0"/>
    </xf>
    <xf numFmtId="49" fontId="1" fillId="0" borderId="0" xfId="98" applyNumberFormat="1" applyFont="1" applyFill="1"/>
    <xf numFmtId="49" fontId="5" fillId="0" borderId="1" xfId="9" applyNumberFormat="1" applyFont="1" applyFill="1" applyBorder="1" applyAlignment="1">
      <alignment horizontal="left" vertical="center" indent="1"/>
      <protection locked="0"/>
    </xf>
    <xf numFmtId="49" fontId="7" fillId="0" borderId="1" xfId="9" applyNumberFormat="1" applyFont="1" applyFill="1" applyBorder="1" applyAlignment="1">
      <alignment horizontal="left" vertical="center" indent="1"/>
      <protection locked="0"/>
    </xf>
    <xf numFmtId="49" fontId="1" fillId="0" borderId="1" xfId="9" applyNumberFormat="1" applyFont="1" applyFill="1" applyBorder="1" applyAlignment="1">
      <alignment horizontal="left" vertical="center" indent="2"/>
      <protection locked="0"/>
    </xf>
    <xf numFmtId="49" fontId="8" fillId="0" borderId="1" xfId="9" applyNumberFormat="1" applyFont="1" applyFill="1" applyBorder="1" applyAlignment="1">
      <alignment horizontal="left" vertical="center" indent="2"/>
      <protection locked="0"/>
    </xf>
    <xf numFmtId="182" fontId="1" fillId="0" borderId="0" xfId="9" applyNumberFormat="1" applyFont="1" applyFill="1" applyAlignment="1">
      <alignment vertical="top"/>
      <protection locked="0"/>
    </xf>
    <xf numFmtId="0" fontId="5" fillId="0" borderId="2" xfId="9" applyFont="1" applyFill="1" applyBorder="1" applyAlignment="1">
      <alignment horizontal="center" vertical="center"/>
      <protection locked="0"/>
    </xf>
    <xf numFmtId="0" fontId="5" fillId="0" borderId="3" xfId="9" applyFont="1" applyFill="1" applyBorder="1" applyAlignment="1">
      <alignment horizontal="center" vertical="center"/>
      <protection locked="0"/>
    </xf>
    <xf numFmtId="180" fontId="5" fillId="0" borderId="1" xfId="9" applyNumberFormat="1" applyFont="1" applyFill="1" applyBorder="1" applyAlignment="1">
      <alignment vertical="center"/>
      <protection locked="0"/>
    </xf>
    <xf numFmtId="0" fontId="1" fillId="0" borderId="0" xfId="98" applyFont="1" applyFill="1" applyAlignment="1">
      <alignment horizontal="center" vertical="center" wrapText="1"/>
    </xf>
    <xf numFmtId="2" fontId="1" fillId="0" borderId="0" xfId="98" applyNumberFormat="1" applyFont="1" applyFill="1"/>
    <xf numFmtId="49" fontId="1" fillId="0" borderId="0" xfId="98" applyNumberFormat="1" applyFont="1" applyFill="1" applyAlignment="1" applyProtection="1">
      <alignment vertical="center"/>
      <protection locked="0"/>
    </xf>
    <xf numFmtId="2" fontId="1" fillId="0" borderId="0" xfId="98" applyNumberFormat="1" applyFont="1" applyFill="1" applyAlignment="1" applyProtection="1">
      <alignment vertical="center"/>
      <protection locked="0"/>
    </xf>
    <xf numFmtId="179" fontId="5" fillId="0" borderId="1" xfId="9" applyNumberFormat="1" applyFont="1" applyFill="1" applyBorder="1" applyAlignment="1">
      <alignment vertical="center"/>
      <protection locked="0"/>
    </xf>
    <xf numFmtId="179" fontId="2" fillId="0" borderId="0" xfId="9" applyNumberFormat="1" applyFont="1" applyFill="1" applyAlignment="1">
      <alignment vertical="top"/>
      <protection locked="0"/>
    </xf>
    <xf numFmtId="49" fontId="2" fillId="0" borderId="0" xfId="98" applyNumberFormat="1" applyFont="1" applyFill="1" applyAlignment="1" applyProtection="1">
      <alignment vertical="center"/>
      <protection locked="0"/>
    </xf>
    <xf numFmtId="2" fontId="2" fillId="0" borderId="0" xfId="98" applyNumberFormat="1" applyFont="1" applyFill="1" applyAlignment="1" applyProtection="1">
      <alignment vertical="center"/>
      <protection locked="0"/>
    </xf>
    <xf numFmtId="0" fontId="1" fillId="0" borderId="0" xfId="98" applyFont="1" applyFill="1" applyAlignment="1">
      <alignment vertical="center"/>
    </xf>
    <xf numFmtId="0" fontId="5" fillId="0" borderId="0" xfId="98" applyFont="1" applyFill="1" applyAlignment="1">
      <alignment vertical="center"/>
    </xf>
    <xf numFmtId="0" fontId="9" fillId="0" borderId="0" xfId="98" applyFont="1" applyFill="1" applyAlignment="1">
      <alignment vertical="center"/>
    </xf>
    <xf numFmtId="180" fontId="9" fillId="0" borderId="0" xfId="98" applyNumberFormat="1" applyFont="1" applyFill="1" applyAlignment="1">
      <alignment vertical="center"/>
    </xf>
    <xf numFmtId="0" fontId="3" fillId="0" borderId="0" xfId="98" applyFont="1" applyFill="1" applyAlignment="1">
      <alignment horizontal="center" vertical="center"/>
    </xf>
    <xf numFmtId="0" fontId="4" fillId="0" borderId="0" xfId="98" applyFont="1" applyFill="1" applyAlignment="1">
      <alignment horizontal="center" vertical="center"/>
    </xf>
    <xf numFmtId="180" fontId="1" fillId="0" borderId="0" xfId="98" applyNumberFormat="1" applyFont="1" applyFill="1" applyAlignment="1">
      <alignment horizontal="right" vertical="center"/>
    </xf>
    <xf numFmtId="0" fontId="5" fillId="0" borderId="1" xfId="98" applyFont="1" applyFill="1" applyBorder="1" applyAlignment="1">
      <alignment horizontal="center" vertical="center"/>
    </xf>
    <xf numFmtId="180" fontId="6" fillId="0" borderId="1" xfId="98" applyNumberFormat="1" applyFont="1" applyFill="1" applyBorder="1" applyAlignment="1">
      <alignment horizontal="center" vertical="center"/>
    </xf>
    <xf numFmtId="0" fontId="5" fillId="0" borderId="1" xfId="98" applyFont="1" applyFill="1" applyBorder="1" applyAlignment="1">
      <alignment horizontal="left" vertical="center"/>
    </xf>
    <xf numFmtId="0" fontId="5" fillId="0" borderId="1" xfId="98" applyFont="1" applyFill="1" applyBorder="1" applyAlignment="1">
      <alignment vertical="center"/>
    </xf>
    <xf numFmtId="180" fontId="5" fillId="0" borderId="1" xfId="98" applyNumberFormat="1" applyFont="1" applyFill="1" applyBorder="1" applyAlignment="1">
      <alignment horizontal="right" vertical="center"/>
    </xf>
    <xf numFmtId="49" fontId="5" fillId="0" borderId="1" xfId="98" applyNumberFormat="1" applyFont="1" applyFill="1" applyBorder="1" applyAlignment="1">
      <alignment horizontal="left" vertical="center" indent="1"/>
    </xf>
    <xf numFmtId="49" fontId="7" fillId="0" borderId="1" xfId="98" applyNumberFormat="1" applyFont="1" applyFill="1" applyBorder="1" applyAlignment="1">
      <alignment horizontal="left" vertical="center" indent="1"/>
    </xf>
    <xf numFmtId="0" fontId="1" fillId="0" borderId="1" xfId="98" applyFont="1" applyFill="1" applyBorder="1" applyAlignment="1">
      <alignment horizontal="left" vertical="center" indent="2"/>
    </xf>
    <xf numFmtId="0" fontId="8" fillId="0" borderId="1" xfId="98" applyFont="1" applyFill="1" applyBorder="1" applyAlignment="1">
      <alignment horizontal="left" vertical="center" indent="2"/>
    </xf>
    <xf numFmtId="180" fontId="1" fillId="0" borderId="0" xfId="98" applyNumberFormat="1" applyFont="1" applyFill="1" applyAlignment="1">
      <alignment vertical="center"/>
    </xf>
    <xf numFmtId="0" fontId="5" fillId="0" borderId="2" xfId="98" applyFont="1" applyFill="1" applyBorder="1" applyAlignment="1">
      <alignment horizontal="center" vertical="center"/>
    </xf>
    <xf numFmtId="0" fontId="5" fillId="0" borderId="3" xfId="98" applyFont="1" applyFill="1" applyBorder="1" applyAlignment="1">
      <alignment horizontal="center" vertical="center"/>
    </xf>
    <xf numFmtId="0" fontId="1" fillId="0" borderId="0" xfId="105" applyFont="1" applyAlignment="1">
      <alignment wrapText="1"/>
    </xf>
    <xf numFmtId="0" fontId="6" fillId="0" borderId="0" xfId="105" applyFont="1" applyAlignment="1">
      <alignment horizontal="center" vertical="center" wrapText="1"/>
    </xf>
    <xf numFmtId="0" fontId="5" fillId="0" borderId="0" xfId="105" applyFont="1" applyAlignment="1">
      <alignment horizontal="center" vertical="center" wrapText="1"/>
    </xf>
    <xf numFmtId="0" fontId="5" fillId="0" borderId="0" xfId="105" applyFont="1" applyAlignment="1">
      <alignment wrapText="1"/>
    </xf>
    <xf numFmtId="0" fontId="9" fillId="0" borderId="0" xfId="105" applyFont="1" applyAlignment="1">
      <alignment wrapText="1"/>
    </xf>
    <xf numFmtId="0" fontId="1" fillId="0" borderId="0" xfId="106" applyFont="1" applyBorder="1" applyAlignment="1">
      <alignment horizontal="left" vertical="center" wrapText="1"/>
    </xf>
    <xf numFmtId="0" fontId="10" fillId="0" borderId="0" xfId="106" applyFont="1" applyBorder="1" applyAlignment="1">
      <alignment horizontal="left" vertical="center" wrapText="1"/>
    </xf>
    <xf numFmtId="49" fontId="3" fillId="0" borderId="0" xfId="105" applyNumberFormat="1" applyFont="1" applyAlignment="1">
      <alignment horizontal="centerContinuous" vertical="center" wrapText="1"/>
    </xf>
    <xf numFmtId="49" fontId="4" fillId="0" borderId="0" xfId="105" applyNumberFormat="1" applyFont="1" applyAlignment="1">
      <alignment horizontal="centerContinuous" vertical="center" wrapText="1"/>
    </xf>
    <xf numFmtId="0" fontId="5" fillId="0" borderId="0" xfId="105" applyFont="1" applyAlignment="1">
      <alignment horizontal="center" wrapText="1"/>
    </xf>
    <xf numFmtId="180" fontId="11" fillId="0" borderId="0" xfId="9" applyNumberFormat="1" applyFont="1" applyFill="1" applyAlignment="1">
      <alignment horizontal="right" vertical="top"/>
      <protection locked="0"/>
    </xf>
    <xf numFmtId="0" fontId="6" fillId="0" borderId="1" xfId="105" applyFont="1" applyBorder="1" applyAlignment="1">
      <alignment horizontal="center" vertical="center" wrapText="1"/>
    </xf>
    <xf numFmtId="1" fontId="6" fillId="0" borderId="1" xfId="105" applyNumberFormat="1" applyFont="1" applyBorder="1" applyAlignment="1" applyProtection="1">
      <alignment horizontal="center" vertical="center" wrapText="1"/>
      <protection locked="0"/>
    </xf>
    <xf numFmtId="0" fontId="6" fillId="0" borderId="0" xfId="105" applyFont="1" applyBorder="1" applyAlignment="1">
      <alignment horizontal="center" vertical="center" wrapText="1"/>
    </xf>
    <xf numFmtId="179" fontId="1" fillId="0" borderId="1" xfId="105" applyNumberFormat="1" applyFont="1" applyFill="1" applyBorder="1" applyAlignment="1">
      <alignment horizontal="center" vertical="center" wrapText="1"/>
    </xf>
    <xf numFmtId="0" fontId="5" fillId="0" borderId="0" xfId="105" applyFont="1" applyBorder="1" applyAlignment="1">
      <alignment horizontal="center" vertical="center" wrapText="1"/>
    </xf>
    <xf numFmtId="179" fontId="1" fillId="0" borderId="1" xfId="105" applyNumberFormat="1" applyFont="1" applyFill="1" applyBorder="1" applyAlignment="1">
      <alignment horizontal="right" vertical="center" wrapText="1"/>
    </xf>
    <xf numFmtId="0" fontId="1" fillId="0" borderId="0" xfId="105" applyFont="1" applyBorder="1" applyAlignment="1">
      <alignment wrapText="1"/>
    </xf>
    <xf numFmtId="0" fontId="5" fillId="0" borderId="1" xfId="105" applyFont="1" applyBorder="1" applyAlignment="1">
      <alignment horizontal="center" vertical="center" wrapText="1"/>
    </xf>
    <xf numFmtId="179" fontId="1" fillId="0" borderId="1" xfId="105" applyNumberFormat="1" applyFont="1" applyBorder="1" applyAlignment="1">
      <alignment horizontal="center" vertical="center" wrapText="1"/>
    </xf>
    <xf numFmtId="0" fontId="5" fillId="0" borderId="0" xfId="105" applyFont="1" applyBorder="1" applyAlignment="1">
      <alignment wrapText="1"/>
    </xf>
    <xf numFmtId="0" fontId="12" fillId="0" borderId="0" xfId="9" applyFont="1" applyFill="1" applyAlignment="1">
      <alignment vertical="top"/>
      <protection locked="0"/>
    </xf>
    <xf numFmtId="0" fontId="3" fillId="0" borderId="0" xfId="9" applyFont="1" applyFill="1" applyAlignment="1">
      <alignment horizontal="center" vertical="center" wrapText="1"/>
      <protection locked="0"/>
    </xf>
    <xf numFmtId="0" fontId="4" fillId="0" borderId="0" xfId="9" applyFont="1" applyFill="1" applyAlignment="1">
      <alignment horizontal="center" vertical="center"/>
      <protection locked="0"/>
    </xf>
    <xf numFmtId="49" fontId="6" fillId="0" borderId="1" xfId="9" applyNumberFormat="1" applyFont="1" applyFill="1" applyBorder="1" applyAlignment="1">
      <alignment horizontal="center" vertical="center"/>
      <protection locked="0"/>
    </xf>
    <xf numFmtId="0" fontId="5" fillId="0" borderId="0" xfId="9" applyFont="1" applyFill="1" applyAlignment="1">
      <alignment vertical="top"/>
      <protection locked="0"/>
    </xf>
    <xf numFmtId="0" fontId="12" fillId="0" borderId="0" xfId="98" applyFont="1" applyFill="1" applyAlignment="1">
      <alignment vertical="center" wrapText="1"/>
    </xf>
    <xf numFmtId="49" fontId="1" fillId="0" borderId="1" xfId="9" applyNumberFormat="1" applyFont="1" applyFill="1" applyBorder="1" applyAlignment="1">
      <alignment horizontal="center" vertical="center"/>
      <protection locked="0"/>
    </xf>
    <xf numFmtId="181" fontId="2" fillId="0" borderId="0" xfId="9" applyNumberFormat="1" applyFont="1" applyFill="1" applyAlignment="1">
      <alignment vertical="top"/>
      <protection locked="0"/>
    </xf>
    <xf numFmtId="49" fontId="1" fillId="0" borderId="1" xfId="9" applyNumberFormat="1" applyFont="1" applyFill="1" applyBorder="1" applyAlignment="1">
      <alignment horizontal="left" vertical="center"/>
      <protection locked="0"/>
    </xf>
    <xf numFmtId="49" fontId="1" fillId="0" borderId="1" xfId="9" applyNumberFormat="1" applyFont="1" applyFill="1" applyBorder="1" applyAlignment="1">
      <alignment horizontal="left" vertical="center" indent="1"/>
      <protection locked="0"/>
    </xf>
    <xf numFmtId="0" fontId="2" fillId="0" borderId="0" xfId="98" applyFont="1" applyFill="1" applyAlignment="1">
      <alignment vertical="center" wrapText="1"/>
    </xf>
    <xf numFmtId="180" fontId="12" fillId="0" borderId="0" xfId="9" applyNumberFormat="1" applyFont="1" applyFill="1" applyAlignment="1">
      <alignment vertical="top"/>
      <protection locked="0"/>
    </xf>
    <xf numFmtId="0" fontId="12" fillId="0" borderId="0" xfId="98" applyFont="1" applyFill="1" applyAlignment="1">
      <alignment horizontal="center" vertical="center" wrapText="1"/>
    </xf>
    <xf numFmtId="0" fontId="2" fillId="0" borderId="0" xfId="98" applyFont="1" applyFill="1" applyAlignment="1">
      <alignment horizontal="center" vertical="center" wrapText="1"/>
    </xf>
    <xf numFmtId="179" fontId="1" fillId="0" borderId="1" xfId="9" applyNumberFormat="1" applyFont="1" applyFill="1" applyBorder="1" applyAlignment="1">
      <alignment vertical="center"/>
      <protection locked="0"/>
    </xf>
    <xf numFmtId="49" fontId="2" fillId="0" borderId="0" xfId="9" applyNumberFormat="1" applyFont="1" applyFill="1" applyAlignment="1">
      <alignment horizontal="left" vertical="top" indent="1"/>
      <protection locked="0"/>
    </xf>
    <xf numFmtId="49" fontId="2" fillId="0" borderId="0" xfId="9" applyNumberFormat="1" applyFont="1" applyFill="1" applyAlignment="1">
      <alignment horizontal="left" vertical="top" indent="2"/>
      <protection locked="0"/>
    </xf>
    <xf numFmtId="49" fontId="7" fillId="0" borderId="1" xfId="9" applyNumberFormat="1" applyFont="1" applyFill="1" applyBorder="1" applyAlignment="1">
      <alignment horizontal="left" vertical="center" wrapText="1" indent="1"/>
      <protection locked="0"/>
    </xf>
    <xf numFmtId="49" fontId="1" fillId="0" borderId="0" xfId="9" applyNumberFormat="1" applyFont="1" applyFill="1" applyAlignment="1">
      <alignment horizontal="left" vertical="top" indent="1"/>
      <protection locked="0"/>
    </xf>
    <xf numFmtId="49" fontId="2" fillId="0" borderId="0" xfId="98" applyNumberFormat="1" applyFont="1" applyFill="1" applyAlignment="1">
      <alignment horizontal="left" indent="1"/>
    </xf>
    <xf numFmtId="49" fontId="1" fillId="0" borderId="0" xfId="9" applyNumberFormat="1" applyFont="1" applyFill="1" applyAlignment="1">
      <alignment horizontal="left" vertical="top" indent="2"/>
      <protection locked="0"/>
    </xf>
    <xf numFmtId="49" fontId="2" fillId="0" borderId="0" xfId="98" applyNumberFormat="1" applyFont="1" applyFill="1" applyAlignment="1">
      <alignment horizontal="left" indent="2"/>
    </xf>
    <xf numFmtId="0" fontId="1" fillId="0" borderId="1" xfId="9" applyFont="1" applyFill="1" applyBorder="1" applyAlignment="1">
      <alignment horizontal="left" vertical="center" indent="2"/>
      <protection locked="0"/>
    </xf>
    <xf numFmtId="182" fontId="2" fillId="0" borderId="0" xfId="9" applyNumberFormat="1" applyFont="1" applyFill="1" applyAlignment="1">
      <alignment vertical="top"/>
      <protection locked="0"/>
    </xf>
    <xf numFmtId="180" fontId="5" fillId="0" borderId="1" xfId="9" applyNumberFormat="1" applyFont="1" applyFill="1" applyBorder="1" applyAlignment="1">
      <alignment horizontal="center" vertical="center"/>
      <protection locked="0"/>
    </xf>
    <xf numFmtId="49" fontId="2" fillId="0" borderId="0" xfId="98" applyNumberFormat="1" applyFont="1" applyFill="1" applyAlignment="1" applyProtection="1">
      <alignment horizontal="left" vertical="center" indent="1"/>
      <protection locked="0"/>
    </xf>
    <xf numFmtId="49" fontId="2" fillId="0" borderId="0" xfId="98" applyNumberFormat="1" applyFont="1" applyFill="1" applyAlignment="1" applyProtection="1">
      <alignment horizontal="left" vertical="center" indent="2"/>
      <protection locked="0"/>
    </xf>
    <xf numFmtId="180" fontId="1" fillId="0" borderId="0" xfId="9" applyNumberFormat="1" applyFont="1" applyFill="1" applyAlignment="1">
      <alignment horizontal="right" vertical="center"/>
      <protection locked="0"/>
    </xf>
    <xf numFmtId="49" fontId="7" fillId="0" borderId="1" xfId="9" applyNumberFormat="1" applyFont="1" applyFill="1" applyBorder="1" applyAlignment="1">
      <alignment horizontal="left" vertical="center"/>
      <protection locked="0"/>
    </xf>
    <xf numFmtId="0" fontId="6" fillId="0" borderId="1" xfId="86" applyFont="1" applyFill="1" applyBorder="1" applyAlignment="1">
      <alignment vertical="center" wrapText="1"/>
    </xf>
    <xf numFmtId="49" fontId="1" fillId="0" borderId="0" xfId="98" applyNumberFormat="1" applyFont="1" applyFill="1" applyAlignment="1">
      <alignment horizontal="left"/>
    </xf>
    <xf numFmtId="0" fontId="13" fillId="0" borderId="1" xfId="86" applyFont="1" applyFill="1" applyBorder="1" applyAlignment="1">
      <alignment vertical="center" wrapText="1"/>
    </xf>
    <xf numFmtId="0" fontId="7" fillId="0" borderId="2" xfId="9" applyFont="1" applyFill="1" applyBorder="1" applyAlignment="1">
      <alignment horizontal="center" vertical="center"/>
      <protection locked="0"/>
    </xf>
    <xf numFmtId="49" fontId="1" fillId="0" borderId="0" xfId="98" applyNumberFormat="1" applyFont="1" applyFill="1" applyAlignment="1" applyProtection="1">
      <alignment horizontal="left" vertical="center"/>
      <protection locked="0"/>
    </xf>
    <xf numFmtId="0" fontId="6" fillId="0" borderId="0" xfId="98" applyFont="1" applyFill="1" applyAlignment="1">
      <alignment vertical="center"/>
    </xf>
    <xf numFmtId="49" fontId="1" fillId="0" borderId="0" xfId="98" applyNumberFormat="1" applyFont="1" applyFill="1" applyAlignment="1">
      <alignment horizontal="left" vertical="center" indent="1"/>
    </xf>
    <xf numFmtId="0" fontId="6" fillId="0" borderId="1" xfId="98" applyFont="1" applyFill="1" applyBorder="1" applyAlignment="1">
      <alignment horizontal="center" vertical="center"/>
    </xf>
    <xf numFmtId="49" fontId="8" fillId="0" borderId="1" xfId="98" applyNumberFormat="1" applyFont="1" applyFill="1" applyBorder="1" applyAlignment="1">
      <alignment horizontal="left" vertical="center"/>
    </xf>
    <xf numFmtId="49" fontId="1" fillId="0" borderId="1" xfId="98" applyNumberFormat="1" applyFont="1" applyFill="1" applyBorder="1" applyAlignment="1">
      <alignment horizontal="right" vertical="center"/>
    </xf>
    <xf numFmtId="0" fontId="6" fillId="0" borderId="1" xfId="86" applyFont="1" applyFill="1" applyBorder="1" applyAlignment="1">
      <alignment horizontal="right" vertical="center" wrapText="1"/>
    </xf>
    <xf numFmtId="0" fontId="13" fillId="0" borderId="0" xfId="9" applyFont="1" applyFill="1" applyAlignment="1">
      <alignment vertical="top"/>
      <protection locked="0"/>
    </xf>
    <xf numFmtId="179" fontId="1" fillId="0" borderId="0" xfId="9" applyNumberFormat="1" applyFont="1" applyFill="1" applyAlignment="1">
      <alignment horizontal="right" vertical="top"/>
      <protection locked="0"/>
    </xf>
    <xf numFmtId="0" fontId="6" fillId="0" borderId="1" xfId="9" applyFont="1" applyFill="1" applyBorder="1" applyAlignment="1">
      <alignment horizontal="center" vertical="center"/>
      <protection locked="0"/>
    </xf>
    <xf numFmtId="179" fontId="6" fillId="0" borderId="1" xfId="9" applyNumberFormat="1" applyFont="1" applyFill="1" applyBorder="1" applyAlignment="1">
      <alignment horizontal="center" vertical="center"/>
      <protection locked="0"/>
    </xf>
    <xf numFmtId="0" fontId="13" fillId="0" borderId="0" xfId="98" applyFont="1" applyFill="1" applyAlignment="1">
      <alignment vertical="center" wrapText="1"/>
    </xf>
    <xf numFmtId="49" fontId="6" fillId="0" borderId="1" xfId="9" applyNumberFormat="1" applyFont="1" applyFill="1" applyBorder="1" applyAlignment="1">
      <alignment horizontal="left" vertical="center"/>
      <protection locked="0"/>
    </xf>
    <xf numFmtId="0" fontId="6" fillId="0" borderId="1" xfId="9" applyFont="1" applyFill="1" applyBorder="1" applyAlignment="1">
      <alignment horizontal="left" vertical="center"/>
      <protection locked="0"/>
    </xf>
    <xf numFmtId="179" fontId="6" fillId="0" borderId="1" xfId="9" applyNumberFormat="1" applyFont="1" applyFill="1" applyBorder="1" applyAlignment="1">
      <alignment vertical="center"/>
      <protection locked="0"/>
    </xf>
    <xf numFmtId="179" fontId="1" fillId="0" borderId="1" xfId="9" applyNumberFormat="1" applyFont="1" applyFill="1" applyBorder="1" applyAlignment="1">
      <alignment horizontal="right" vertical="center"/>
      <protection locked="0"/>
    </xf>
    <xf numFmtId="181" fontId="5" fillId="0" borderId="1" xfId="9" applyNumberFormat="1" applyFont="1" applyFill="1" applyBorder="1" applyAlignment="1">
      <alignment horizontal="right" vertical="center"/>
      <protection locked="0"/>
    </xf>
    <xf numFmtId="49" fontId="1" fillId="0" borderId="0" xfId="98" applyNumberFormat="1" applyFont="1" applyFill="1" applyAlignment="1">
      <alignment horizontal="left" indent="1"/>
    </xf>
    <xf numFmtId="181" fontId="1" fillId="0" borderId="1" xfId="9" applyNumberFormat="1" applyFont="1" applyFill="1" applyBorder="1" applyAlignment="1">
      <alignment horizontal="right" vertical="center"/>
      <protection locked="0"/>
    </xf>
    <xf numFmtId="49" fontId="1" fillId="0" borderId="0" xfId="98" applyNumberFormat="1" applyFont="1" applyFill="1" applyAlignment="1">
      <alignment horizontal="left" indent="2"/>
    </xf>
    <xf numFmtId="49" fontId="1" fillId="0" borderId="2" xfId="9" applyNumberFormat="1" applyFont="1" applyFill="1" applyBorder="1" applyAlignment="1">
      <alignment horizontal="left" vertical="center" indent="1"/>
      <protection locked="0"/>
    </xf>
    <xf numFmtId="0" fontId="1" fillId="0" borderId="3" xfId="9" applyFont="1" applyFill="1" applyBorder="1" applyAlignment="1">
      <alignment horizontal="left" vertical="center" indent="2"/>
      <protection locked="0"/>
    </xf>
    <xf numFmtId="0" fontId="7" fillId="0" borderId="1" xfId="9" applyFont="1" applyFill="1" applyBorder="1" applyAlignment="1">
      <alignment horizontal="center" vertical="center"/>
      <protection locked="0"/>
    </xf>
    <xf numFmtId="180" fontId="13" fillId="0" borderId="0" xfId="9" applyNumberFormat="1" applyFont="1" applyFill="1" applyAlignment="1">
      <alignment vertical="top"/>
      <protection locked="0"/>
    </xf>
    <xf numFmtId="0" fontId="13" fillId="0" borderId="0" xfId="98" applyFont="1" applyFill="1" applyAlignment="1">
      <alignment horizontal="center" vertical="center" wrapText="1"/>
    </xf>
    <xf numFmtId="49" fontId="1" fillId="0" borderId="0" xfId="98" applyNumberFormat="1" applyFont="1" applyFill="1" applyAlignment="1" applyProtection="1">
      <alignment horizontal="left" vertical="center" indent="1"/>
      <protection locked="0"/>
    </xf>
    <xf numFmtId="49" fontId="1" fillId="0" borderId="0" xfId="98" applyNumberFormat="1" applyFont="1" applyFill="1" applyAlignment="1" applyProtection="1">
      <alignment horizontal="left" vertical="center" indent="2"/>
      <protection locked="0"/>
    </xf>
    <xf numFmtId="0" fontId="5" fillId="0" borderId="1" xfId="9" applyNumberFormat="1" applyFont="1" applyFill="1" applyBorder="1" applyAlignment="1">
      <alignment horizontal="right" vertical="center"/>
      <protection locked="0"/>
    </xf>
    <xf numFmtId="49" fontId="8" fillId="0" borderId="1" xfId="9" applyNumberFormat="1" applyFont="1" applyFill="1" applyBorder="1" applyAlignment="1">
      <alignment horizontal="left" vertical="center"/>
      <protection locked="0"/>
    </xf>
    <xf numFmtId="0" fontId="1" fillId="0" borderId="1" xfId="9" applyNumberFormat="1" applyFont="1" applyFill="1" applyBorder="1" applyAlignment="1">
      <alignment horizontal="right" vertical="center"/>
      <protection locked="0"/>
    </xf>
    <xf numFmtId="183" fontId="5" fillId="0" borderId="1" xfId="9" applyNumberFormat="1" applyFont="1" applyFill="1" applyBorder="1" applyAlignment="1">
      <alignment vertical="center"/>
      <protection locked="0"/>
    </xf>
    <xf numFmtId="180" fontId="5" fillId="0" borderId="1" xfId="98" applyNumberFormat="1" applyFont="1" applyFill="1" applyBorder="1" applyAlignment="1">
      <alignment horizontal="center" vertical="center"/>
    </xf>
    <xf numFmtId="0" fontId="9" fillId="0" borderId="1" xfId="98" applyFont="1" applyFill="1" applyBorder="1" applyAlignment="1">
      <alignment vertical="center"/>
    </xf>
    <xf numFmtId="180" fontId="9" fillId="0" borderId="1" xfId="98" applyNumberFormat="1" applyFont="1" applyFill="1" applyBorder="1" applyAlignment="1">
      <alignment horizontal="right" vertical="center"/>
    </xf>
    <xf numFmtId="0" fontId="14" fillId="0" borderId="1" xfId="98" applyFont="1" applyFill="1" applyBorder="1" applyAlignment="1">
      <alignment horizontal="center" vertical="center"/>
    </xf>
    <xf numFmtId="49" fontId="1" fillId="0" borderId="1" xfId="9" applyNumberFormat="1" applyFont="1" applyFill="1" applyBorder="1" applyAlignment="1">
      <alignment horizontal="center" vertical="center" shrinkToFit="1"/>
      <protection locked="0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 applyProtection="1">
      <alignment vertical="center"/>
    </xf>
    <xf numFmtId="4" fontId="17" fillId="0" borderId="1" xfId="0" applyNumberFormat="1" applyFont="1" applyFill="1" applyBorder="1" applyAlignment="1" applyProtection="1">
      <alignment horizontal="right" vertical="center"/>
    </xf>
    <xf numFmtId="0" fontId="17" fillId="0" borderId="1" xfId="0" applyNumberFormat="1" applyFont="1" applyFill="1" applyBorder="1" applyAlignment="1" applyProtection="1">
      <alignment horizontal="left" vertical="center"/>
    </xf>
    <xf numFmtId="0" fontId="17" fillId="0" borderId="1" xfId="0" applyNumberFormat="1" applyFont="1" applyFill="1" applyBorder="1" applyAlignment="1" applyProtection="1">
      <alignment vertical="center"/>
    </xf>
    <xf numFmtId="4" fontId="1" fillId="0" borderId="0" xfId="98" applyNumberFormat="1" applyFont="1" applyFill="1" applyAlignment="1">
      <alignment vertical="center"/>
    </xf>
    <xf numFmtId="4" fontId="5" fillId="0" borderId="0" xfId="98" applyNumberFormat="1" applyFont="1" applyFill="1" applyAlignment="1">
      <alignment vertical="center"/>
    </xf>
    <xf numFmtId="4" fontId="9" fillId="0" borderId="0" xfId="98" applyNumberFormat="1" applyFont="1" applyFill="1" applyAlignment="1">
      <alignment vertical="center"/>
    </xf>
    <xf numFmtId="4" fontId="9" fillId="0" borderId="1" xfId="98" applyNumberFormat="1" applyFont="1" applyFill="1" applyBorder="1" applyAlignment="1">
      <alignment vertical="center"/>
    </xf>
    <xf numFmtId="0" fontId="16" fillId="0" borderId="1" xfId="0" applyNumberFormat="1" applyFont="1" applyFill="1" applyBorder="1" applyAlignment="1" applyProtection="1">
      <alignment horizontal="center" vertical="center"/>
    </xf>
    <xf numFmtId="3" fontId="17" fillId="0" borderId="1" xfId="0" applyNumberFormat="1" applyFont="1" applyFill="1" applyBorder="1" applyAlignment="1" applyProtection="1">
      <alignment vertical="center"/>
    </xf>
    <xf numFmtId="183" fontId="17" fillId="0" borderId="1" xfId="0" applyNumberFormat="1" applyFont="1" applyFill="1" applyBorder="1" applyAlignment="1" applyProtection="1">
      <alignment horizontal="right" vertical="center"/>
    </xf>
    <xf numFmtId="3" fontId="17" fillId="0" borderId="1" xfId="0" applyNumberFormat="1" applyFont="1" applyFill="1" applyBorder="1" applyAlignment="1" applyProtection="1">
      <alignment horizontal="center" vertical="center"/>
    </xf>
    <xf numFmtId="49" fontId="8" fillId="0" borderId="1" xfId="9" applyNumberFormat="1" applyFont="1" applyFill="1" applyBorder="1" applyAlignment="1">
      <alignment horizontal="left" vertical="center" indent="1"/>
      <protection locked="0"/>
    </xf>
    <xf numFmtId="0" fontId="1" fillId="0" borderId="1" xfId="9" applyNumberFormat="1" applyFont="1" applyFill="1" applyBorder="1" applyAlignment="1">
      <alignment vertical="center"/>
      <protection locked="0"/>
    </xf>
    <xf numFmtId="0" fontId="5" fillId="0" borderId="0" xfId="105" applyFont="1" applyAlignment="1">
      <alignment horizontal="center" vertical="center"/>
    </xf>
    <xf numFmtId="49" fontId="5" fillId="0" borderId="0" xfId="105" applyNumberFormat="1" applyFont="1" applyAlignment="1">
      <alignment horizontal="left" vertical="center"/>
    </xf>
    <xf numFmtId="49" fontId="1" fillId="0" borderId="0" xfId="105" applyNumberFormat="1" applyFont="1" applyAlignment="1">
      <alignment horizontal="left" indent="1"/>
    </xf>
    <xf numFmtId="0" fontId="1" fillId="0" borderId="0" xfId="105" applyFont="1"/>
    <xf numFmtId="0" fontId="9" fillId="0" borderId="0" xfId="105" applyFont="1"/>
    <xf numFmtId="0" fontId="10" fillId="0" borderId="0" xfId="106" applyFont="1" applyBorder="1" applyAlignment="1">
      <alignment horizontal="left" vertical="center"/>
    </xf>
    <xf numFmtId="49" fontId="3" fillId="0" borderId="0" xfId="105" applyNumberFormat="1" applyFont="1" applyAlignment="1">
      <alignment horizontal="center" vertical="center"/>
    </xf>
    <xf numFmtId="0" fontId="18" fillId="0" borderId="0" xfId="105" applyFont="1" applyAlignment="1">
      <alignment horizontal="center"/>
    </xf>
    <xf numFmtId="178" fontId="9" fillId="0" borderId="0" xfId="105" applyNumberFormat="1" applyFont="1" applyAlignment="1">
      <alignment horizontal="right" vertical="center"/>
    </xf>
    <xf numFmtId="0" fontId="6" fillId="0" borderId="1" xfId="105" applyFont="1" applyBorder="1" applyAlignment="1">
      <alignment horizontal="center" vertical="center"/>
    </xf>
    <xf numFmtId="0" fontId="5" fillId="0" borderId="0" xfId="105" applyFont="1" applyBorder="1" applyAlignment="1">
      <alignment horizontal="center" vertical="center"/>
    </xf>
    <xf numFmtId="0" fontId="19" fillId="2" borderId="2" xfId="0" applyFont="1" applyFill="1" applyBorder="1" applyAlignment="1" applyProtection="1">
      <alignment vertical="center"/>
      <protection locked="0"/>
    </xf>
    <xf numFmtId="0" fontId="20" fillId="0" borderId="1" xfId="103" applyFont="1" applyBorder="1" applyAlignment="1">
      <alignment horizontal="right" vertical="center"/>
    </xf>
    <xf numFmtId="49" fontId="5" fillId="0" borderId="0" xfId="105" applyNumberFormat="1" applyFont="1" applyBorder="1" applyAlignment="1">
      <alignment horizontal="left" vertical="center"/>
    </xf>
    <xf numFmtId="0" fontId="21" fillId="2" borderId="2" xfId="0" applyFont="1" applyFill="1" applyBorder="1" applyAlignment="1" applyProtection="1">
      <alignment vertical="center"/>
      <protection locked="0"/>
    </xf>
    <xf numFmtId="0" fontId="22" fillId="0" borderId="1" xfId="103" applyFont="1" applyBorder="1" applyAlignment="1">
      <alignment horizontal="right" vertical="center"/>
    </xf>
    <xf numFmtId="49" fontId="1" fillId="0" borderId="0" xfId="105" applyNumberFormat="1" applyFont="1" applyBorder="1" applyAlignment="1">
      <alignment horizontal="left" indent="1"/>
    </xf>
    <xf numFmtId="49" fontId="23" fillId="0" borderId="0" xfId="105" applyNumberFormat="1" applyFont="1" applyAlignment="1">
      <alignment horizontal="left" indent="1"/>
    </xf>
    <xf numFmtId="0" fontId="22" fillId="0" borderId="1" xfId="103" applyFont="1" applyFill="1" applyBorder="1" applyAlignment="1">
      <alignment horizontal="right" vertical="center"/>
    </xf>
    <xf numFmtId="0" fontId="1" fillId="0" borderId="0" xfId="105" applyFont="1" applyBorder="1"/>
    <xf numFmtId="0" fontId="21" fillId="0" borderId="2" xfId="0" applyFont="1" applyFill="1" applyBorder="1" applyAlignment="1" applyProtection="1">
      <alignment vertical="center"/>
      <protection locked="0"/>
    </xf>
    <xf numFmtId="0" fontId="21" fillId="2" borderId="1" xfId="0" applyFont="1" applyFill="1" applyBorder="1" applyAlignment="1" applyProtection="1">
      <alignment vertical="center"/>
      <protection locked="0"/>
    </xf>
    <xf numFmtId="0" fontId="19" fillId="2" borderId="1" xfId="0" applyFont="1" applyFill="1" applyBorder="1" applyAlignment="1" applyProtection="1">
      <alignment vertical="center"/>
      <protection locked="0"/>
    </xf>
    <xf numFmtId="0" fontId="24" fillId="0" borderId="1" xfId="103" applyFont="1" applyBorder="1" applyAlignment="1">
      <alignment horizontal="right" vertical="center"/>
    </xf>
    <xf numFmtId="0" fontId="19" fillId="2" borderId="1" xfId="0" applyFont="1" applyFill="1" applyBorder="1" applyAlignment="1" applyProtection="1">
      <alignment horizontal="center" vertical="center"/>
      <protection locked="0"/>
    </xf>
    <xf numFmtId="176" fontId="25" fillId="0" borderId="1" xfId="0" applyNumberFormat="1" applyFont="1" applyFill="1" applyBorder="1" applyAlignment="1" applyProtection="1">
      <alignment horizontal="right" vertical="center" shrinkToFit="1"/>
    </xf>
  </cellXfs>
  <cellStyles count="119">
    <cellStyle name="常规" xfId="0" builtinId="0"/>
    <cellStyle name="货币[0]" xfId="1" builtinId="7"/>
    <cellStyle name="货币" xfId="2" builtinId="4"/>
    <cellStyle name="常规 44" xfId="3"/>
    <cellStyle name="常规 39" xfId="4"/>
    <cellStyle name="60% - 着色 2" xfId="5"/>
    <cellStyle name="20% - 强调文字颜色 3" xfId="6" builtinId="38"/>
    <cellStyle name="输入" xfId="7" builtinId="20"/>
    <cellStyle name="千位分隔[0]" xfId="8" builtinId="6"/>
    <cellStyle name="常规_功能分类1212zhangl" xfId="9"/>
    <cellStyle name="40% - 强调文字颜色 3" xfId="10" builtinId="39"/>
    <cellStyle name="差" xfId="11" builtinId="27"/>
    <cellStyle name="千位分隔" xfId="12" builtinId="3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注释" xfId="17" builtinId="10"/>
    <cellStyle name="常规 6" xfId="18"/>
    <cellStyle name="60% - 强调文字颜色 2" xfId="19" builtinId="36"/>
    <cellStyle name="标题 4" xfId="20" builtinId="19"/>
    <cellStyle name="警告文本" xfId="21" builtinId="11"/>
    <cellStyle name="40% - 着色 3" xfId="22"/>
    <cellStyle name="_ET_STYLE_NoName_00_" xfId="23"/>
    <cellStyle name="标题" xfId="24" builtinId="15"/>
    <cellStyle name="着色 1" xfId="25"/>
    <cellStyle name="20% - 着色 5" xfId="26"/>
    <cellStyle name="解释性文本" xfId="27" builtinId="53"/>
    <cellStyle name="标题 1" xfId="28" builtinId="16"/>
    <cellStyle name="标题 2" xfId="29" builtinId="17"/>
    <cellStyle name="60% - 强调文字颜色 1" xfId="30" builtinId="32"/>
    <cellStyle name="标题 3" xfId="31" builtinId="18"/>
    <cellStyle name="60% - 强调文字颜色 4" xfId="32" builtinId="44"/>
    <cellStyle name="输出" xfId="33" builtinId="21"/>
    <cellStyle name="40% - 着色 4" xfId="34"/>
    <cellStyle name="计算" xfId="35" builtinId="22"/>
    <cellStyle name="检查单元格" xfId="36" builtinId="23"/>
    <cellStyle name="20% - 强调文字颜色 6" xfId="37" builtinId="50"/>
    <cellStyle name="强调文字颜色 2" xfId="38" builtinId="33"/>
    <cellStyle name="链接单元格" xfId="39" builtinId="24"/>
    <cellStyle name="汇总" xfId="40" builtinId="25"/>
    <cellStyle name="40% - 着色 5" xfId="41"/>
    <cellStyle name="好" xfId="42" builtinId="26"/>
    <cellStyle name="适中" xfId="43" builtinId="28"/>
    <cellStyle name="着色 5" xfId="44"/>
    <cellStyle name="20% - 强调文字颜色 5" xfId="45" builtinId="46"/>
    <cellStyle name="强调文字颜色 1" xfId="46" builtinId="29"/>
    <cellStyle name="20% - 强调文字颜色 1" xfId="47" builtinId="30"/>
    <cellStyle name="40% - 强调文字颜色 1" xfId="48" builtinId="31"/>
    <cellStyle name="常规 43" xfId="49"/>
    <cellStyle name="60% - 着色 1" xfId="50"/>
    <cellStyle name="20% - 强调文字颜色 2" xfId="51" builtinId="34"/>
    <cellStyle name="40% - 强调文字颜色 2" xfId="52" builtinId="35"/>
    <cellStyle name="强调文字颜色 3" xfId="53" builtinId="37"/>
    <cellStyle name="强调文字颜色 4" xfId="54" builtinId="41"/>
    <cellStyle name="20% - 强调文字颜色 4" xfId="55" builtinId="42"/>
    <cellStyle name="40% - 强调文字颜色 4" xfId="56" builtinId="43"/>
    <cellStyle name="20% - 着色 1" xfId="57"/>
    <cellStyle name="强调文字颜色 5" xfId="58" builtinId="45"/>
    <cellStyle name="40% - 强调文字颜色 5" xfId="59" builtinId="47"/>
    <cellStyle name="20% - 着色 2" xfId="60"/>
    <cellStyle name="60% - 强调文字颜色 5" xfId="61" builtinId="48"/>
    <cellStyle name="强调文字颜色 6" xfId="62" builtinId="49"/>
    <cellStyle name="20% - 着色 3" xfId="63"/>
    <cellStyle name="40% - 强调文字颜色 6" xfId="64" builtinId="51"/>
    <cellStyle name="60% - 强调文字颜色 6" xfId="65" builtinId="52"/>
    <cellStyle name="_ET_STYLE_NoName_00__2016年人代会报告附表20160104" xfId="66"/>
    <cellStyle name="差_发老吕2016基本支出测算11.28" xfId="67"/>
    <cellStyle name="_ET_STYLE_NoName_00__国库1月5日调整表" xfId="68"/>
    <cellStyle name="20% - 着色 4" xfId="69"/>
    <cellStyle name="着色 2" xfId="70"/>
    <cellStyle name="20% - 着色 6" xfId="71"/>
    <cellStyle name="40% - 着色 1" xfId="72"/>
    <cellStyle name="40% - 着色 2" xfId="73"/>
    <cellStyle name="40% - 着色 6" xfId="74"/>
    <cellStyle name="常规 45" xfId="75"/>
    <cellStyle name="60% - 着色 3" xfId="76"/>
    <cellStyle name="常规 46" xfId="77"/>
    <cellStyle name="60% - 着色 4" xfId="78"/>
    <cellStyle name="常规 47" xfId="79"/>
    <cellStyle name="60% - 着色 5" xfId="80"/>
    <cellStyle name="60% - 着色 6" xfId="81"/>
    <cellStyle name="no dec" xfId="82"/>
    <cellStyle name="Normal_APR" xfId="83"/>
    <cellStyle name="百分比 2" xfId="84"/>
    <cellStyle name="表标题" xfId="85"/>
    <cellStyle name="常规_事业单位部门决算报表（讨论稿） 2" xfId="86"/>
    <cellStyle name="差_全国各省民生政策标准10.7(lp稿)(1)" xfId="87"/>
    <cellStyle name="常规 10" xfId="88"/>
    <cellStyle name="常规 11" xfId="89"/>
    <cellStyle name="常规 12" xfId="90"/>
    <cellStyle name="常规 13" xfId="91"/>
    <cellStyle name="常规 14" xfId="92"/>
    <cellStyle name="常规 19" xfId="93"/>
    <cellStyle name="常规 2" xfId="94"/>
    <cellStyle name="常规 2 2" xfId="95"/>
    <cellStyle name="常规 20" xfId="96"/>
    <cellStyle name="常规 21" xfId="97"/>
    <cellStyle name="常规 3" xfId="98"/>
    <cellStyle name="常规 4" xfId="99"/>
    <cellStyle name="常规 40" xfId="100"/>
    <cellStyle name="常规 41" xfId="101"/>
    <cellStyle name="常规 5" xfId="102"/>
    <cellStyle name="常规 6 2" xfId="103"/>
    <cellStyle name="常规 8" xfId="104"/>
    <cellStyle name="常规_2013.1.人代会报告附表" xfId="105"/>
    <cellStyle name="常规_人代会报告附表（定）曹铂0103" xfId="106"/>
    <cellStyle name="普通_97-917" xfId="107"/>
    <cellStyle name="着色 4" xfId="108"/>
    <cellStyle name="千分位[0]_BT (2)" xfId="109"/>
    <cellStyle name="千分位_97-917" xfId="110"/>
    <cellStyle name="千位[0]_1" xfId="111"/>
    <cellStyle name="千位_1" xfId="112"/>
    <cellStyle name="数字" xfId="113"/>
    <cellStyle name="未定义" xfId="114"/>
    <cellStyle name="小数" xfId="115"/>
    <cellStyle name="样式 1" xfId="116"/>
    <cellStyle name="着色 3" xfId="117"/>
    <cellStyle name="着色 6" xfId="118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7"/>
  <sheetViews>
    <sheetView workbookViewId="0">
      <selection activeCell="D24" sqref="D24"/>
    </sheetView>
  </sheetViews>
  <sheetFormatPr defaultColWidth="7.875" defaultRowHeight="15.75" outlineLevelCol="7"/>
  <cols>
    <col min="1" max="2" width="33.5" style="167" customWidth="1"/>
    <col min="3" max="3" width="8" style="167" customWidth="1"/>
    <col min="4" max="4" width="7.875" style="167" customWidth="1"/>
    <col min="5" max="5" width="8.5" style="167" hidden="1" customWidth="1"/>
    <col min="6" max="6" width="7.875" style="167" hidden="1" customWidth="1"/>
    <col min="7" max="254" width="7.875" style="167"/>
    <col min="255" max="255" width="35.75" style="167" customWidth="1"/>
    <col min="256" max="256" width="7.875" style="167" hidden="1" customWidth="1"/>
    <col min="257" max="258" width="12" style="167" customWidth="1"/>
    <col min="259" max="259" width="8" style="167" customWidth="1"/>
    <col min="260" max="260" width="7.875" style="167" customWidth="1"/>
    <col min="261" max="262" width="7.875" style="167" hidden="1" customWidth="1"/>
    <col min="263" max="510" width="7.875" style="167"/>
    <col min="511" max="511" width="35.75" style="167" customWidth="1"/>
    <col min="512" max="512" width="7.875" style="167" hidden="1" customWidth="1"/>
    <col min="513" max="514" width="12" style="167" customWidth="1"/>
    <col min="515" max="515" width="8" style="167" customWidth="1"/>
    <col min="516" max="516" width="7.875" style="167" customWidth="1"/>
    <col min="517" max="518" width="7.875" style="167" hidden="1" customWidth="1"/>
    <col min="519" max="766" width="7.875" style="167"/>
    <col min="767" max="767" width="35.75" style="167" customWidth="1"/>
    <col min="768" max="768" width="7.875" style="167" hidden="1" customWidth="1"/>
    <col min="769" max="770" width="12" style="167" customWidth="1"/>
    <col min="771" max="771" width="8" style="167" customWidth="1"/>
    <col min="772" max="772" width="7.875" style="167" customWidth="1"/>
    <col min="773" max="774" width="7.875" style="167" hidden="1" customWidth="1"/>
    <col min="775" max="1022" width="7.875" style="167"/>
    <col min="1023" max="1023" width="35.75" style="167" customWidth="1"/>
    <col min="1024" max="1024" width="7.875" style="167" hidden="1" customWidth="1"/>
    <col min="1025" max="1026" width="12" style="167" customWidth="1"/>
    <col min="1027" max="1027" width="8" style="167" customWidth="1"/>
    <col min="1028" max="1028" width="7.875" style="167" customWidth="1"/>
    <col min="1029" max="1030" width="7.875" style="167" hidden="1" customWidth="1"/>
    <col min="1031" max="1278" width="7.875" style="167"/>
    <col min="1279" max="1279" width="35.75" style="167" customWidth="1"/>
    <col min="1280" max="1280" width="7.875" style="167" hidden="1" customWidth="1"/>
    <col min="1281" max="1282" width="12" style="167" customWidth="1"/>
    <col min="1283" max="1283" width="8" style="167" customWidth="1"/>
    <col min="1284" max="1284" width="7.875" style="167" customWidth="1"/>
    <col min="1285" max="1286" width="7.875" style="167" hidden="1" customWidth="1"/>
    <col min="1287" max="1534" width="7.875" style="167"/>
    <col min="1535" max="1535" width="35.75" style="167" customWidth="1"/>
    <col min="1536" max="1536" width="7.875" style="167" hidden="1" customWidth="1"/>
    <col min="1537" max="1538" width="12" style="167" customWidth="1"/>
    <col min="1539" max="1539" width="8" style="167" customWidth="1"/>
    <col min="1540" max="1540" width="7.875" style="167" customWidth="1"/>
    <col min="1541" max="1542" width="7.875" style="167" hidden="1" customWidth="1"/>
    <col min="1543" max="1790" width="7.875" style="167"/>
    <col min="1791" max="1791" width="35.75" style="167" customWidth="1"/>
    <col min="1792" max="1792" width="7.875" style="167" hidden="1" customWidth="1"/>
    <col min="1793" max="1794" width="12" style="167" customWidth="1"/>
    <col min="1795" max="1795" width="8" style="167" customWidth="1"/>
    <col min="1796" max="1796" width="7.875" style="167" customWidth="1"/>
    <col min="1797" max="1798" width="7.875" style="167" hidden="1" customWidth="1"/>
    <col min="1799" max="2046" width="7.875" style="167"/>
    <col min="2047" max="2047" width="35.75" style="167" customWidth="1"/>
    <col min="2048" max="2048" width="7.875" style="167" hidden="1" customWidth="1"/>
    <col min="2049" max="2050" width="12" style="167" customWidth="1"/>
    <col min="2051" max="2051" width="8" style="167" customWidth="1"/>
    <col min="2052" max="2052" width="7.875" style="167" customWidth="1"/>
    <col min="2053" max="2054" width="7.875" style="167" hidden="1" customWidth="1"/>
    <col min="2055" max="2302" width="7.875" style="167"/>
    <col min="2303" max="2303" width="35.75" style="167" customWidth="1"/>
    <col min="2304" max="2304" width="7.875" style="167" hidden="1" customWidth="1"/>
    <col min="2305" max="2306" width="12" style="167" customWidth="1"/>
    <col min="2307" max="2307" width="8" style="167" customWidth="1"/>
    <col min="2308" max="2308" width="7.875" style="167" customWidth="1"/>
    <col min="2309" max="2310" width="7.875" style="167" hidden="1" customWidth="1"/>
    <col min="2311" max="2558" width="7.875" style="167"/>
    <col min="2559" max="2559" width="35.75" style="167" customWidth="1"/>
    <col min="2560" max="2560" width="7.875" style="167" hidden="1" customWidth="1"/>
    <col min="2561" max="2562" width="12" style="167" customWidth="1"/>
    <col min="2563" max="2563" width="8" style="167" customWidth="1"/>
    <col min="2564" max="2564" width="7.875" style="167" customWidth="1"/>
    <col min="2565" max="2566" width="7.875" style="167" hidden="1" customWidth="1"/>
    <col min="2567" max="2814" width="7.875" style="167"/>
    <col min="2815" max="2815" width="35.75" style="167" customWidth="1"/>
    <col min="2816" max="2816" width="7.875" style="167" hidden="1" customWidth="1"/>
    <col min="2817" max="2818" width="12" style="167" customWidth="1"/>
    <col min="2819" max="2819" width="8" style="167" customWidth="1"/>
    <col min="2820" max="2820" width="7.875" style="167" customWidth="1"/>
    <col min="2821" max="2822" width="7.875" style="167" hidden="1" customWidth="1"/>
    <col min="2823" max="3070" width="7.875" style="167"/>
    <col min="3071" max="3071" width="35.75" style="167" customWidth="1"/>
    <col min="3072" max="3072" width="7.875" style="167" hidden="1" customWidth="1"/>
    <col min="3073" max="3074" width="12" style="167" customWidth="1"/>
    <col min="3075" max="3075" width="8" style="167" customWidth="1"/>
    <col min="3076" max="3076" width="7.875" style="167" customWidth="1"/>
    <col min="3077" max="3078" width="7.875" style="167" hidden="1" customWidth="1"/>
    <col min="3079" max="3326" width="7.875" style="167"/>
    <col min="3327" max="3327" width="35.75" style="167" customWidth="1"/>
    <col min="3328" max="3328" width="7.875" style="167" hidden="1" customWidth="1"/>
    <col min="3329" max="3330" width="12" style="167" customWidth="1"/>
    <col min="3331" max="3331" width="8" style="167" customWidth="1"/>
    <col min="3332" max="3332" width="7.875" style="167" customWidth="1"/>
    <col min="3333" max="3334" width="7.875" style="167" hidden="1" customWidth="1"/>
    <col min="3335" max="3582" width="7.875" style="167"/>
    <col min="3583" max="3583" width="35.75" style="167" customWidth="1"/>
    <col min="3584" max="3584" width="7.875" style="167" hidden="1" customWidth="1"/>
    <col min="3585" max="3586" width="12" style="167" customWidth="1"/>
    <col min="3587" max="3587" width="8" style="167" customWidth="1"/>
    <col min="3588" max="3588" width="7.875" style="167" customWidth="1"/>
    <col min="3589" max="3590" width="7.875" style="167" hidden="1" customWidth="1"/>
    <col min="3591" max="3838" width="7.875" style="167"/>
    <col min="3839" max="3839" width="35.75" style="167" customWidth="1"/>
    <col min="3840" max="3840" width="7.875" style="167" hidden="1" customWidth="1"/>
    <col min="3841" max="3842" width="12" style="167" customWidth="1"/>
    <col min="3843" max="3843" width="8" style="167" customWidth="1"/>
    <col min="3844" max="3844" width="7.875" style="167" customWidth="1"/>
    <col min="3845" max="3846" width="7.875" style="167" hidden="1" customWidth="1"/>
    <col min="3847" max="4094" width="7.875" style="167"/>
    <col min="4095" max="4095" width="35.75" style="167" customWidth="1"/>
    <col min="4096" max="4096" width="7.875" style="167" hidden="1" customWidth="1"/>
    <col min="4097" max="4098" width="12" style="167" customWidth="1"/>
    <col min="4099" max="4099" width="8" style="167" customWidth="1"/>
    <col min="4100" max="4100" width="7.875" style="167" customWidth="1"/>
    <col min="4101" max="4102" width="7.875" style="167" hidden="1" customWidth="1"/>
    <col min="4103" max="4350" width="7.875" style="167"/>
    <col min="4351" max="4351" width="35.75" style="167" customWidth="1"/>
    <col min="4352" max="4352" width="7.875" style="167" hidden="1" customWidth="1"/>
    <col min="4353" max="4354" width="12" style="167" customWidth="1"/>
    <col min="4355" max="4355" width="8" style="167" customWidth="1"/>
    <col min="4356" max="4356" width="7.875" style="167" customWidth="1"/>
    <col min="4357" max="4358" width="7.875" style="167" hidden="1" customWidth="1"/>
    <col min="4359" max="4606" width="7.875" style="167"/>
    <col min="4607" max="4607" width="35.75" style="167" customWidth="1"/>
    <col min="4608" max="4608" width="7.875" style="167" hidden="1" customWidth="1"/>
    <col min="4609" max="4610" width="12" style="167" customWidth="1"/>
    <col min="4611" max="4611" width="8" style="167" customWidth="1"/>
    <col min="4612" max="4612" width="7.875" style="167" customWidth="1"/>
    <col min="4613" max="4614" width="7.875" style="167" hidden="1" customWidth="1"/>
    <col min="4615" max="4862" width="7.875" style="167"/>
    <col min="4863" max="4863" width="35.75" style="167" customWidth="1"/>
    <col min="4864" max="4864" width="7.875" style="167" hidden="1" customWidth="1"/>
    <col min="4865" max="4866" width="12" style="167" customWidth="1"/>
    <col min="4867" max="4867" width="8" style="167" customWidth="1"/>
    <col min="4868" max="4868" width="7.875" style="167" customWidth="1"/>
    <col min="4869" max="4870" width="7.875" style="167" hidden="1" customWidth="1"/>
    <col min="4871" max="5118" width="7.875" style="167"/>
    <col min="5119" max="5119" width="35.75" style="167" customWidth="1"/>
    <col min="5120" max="5120" width="7.875" style="167" hidden="1" customWidth="1"/>
    <col min="5121" max="5122" width="12" style="167" customWidth="1"/>
    <col min="5123" max="5123" width="8" style="167" customWidth="1"/>
    <col min="5124" max="5124" width="7.875" style="167" customWidth="1"/>
    <col min="5125" max="5126" width="7.875" style="167" hidden="1" customWidth="1"/>
    <col min="5127" max="5374" width="7.875" style="167"/>
    <col min="5375" max="5375" width="35.75" style="167" customWidth="1"/>
    <col min="5376" max="5376" width="7.875" style="167" hidden="1" customWidth="1"/>
    <col min="5377" max="5378" width="12" style="167" customWidth="1"/>
    <col min="5379" max="5379" width="8" style="167" customWidth="1"/>
    <col min="5380" max="5380" width="7.875" style="167" customWidth="1"/>
    <col min="5381" max="5382" width="7.875" style="167" hidden="1" customWidth="1"/>
    <col min="5383" max="5630" width="7.875" style="167"/>
    <col min="5631" max="5631" width="35.75" style="167" customWidth="1"/>
    <col min="5632" max="5632" width="7.875" style="167" hidden="1" customWidth="1"/>
    <col min="5633" max="5634" width="12" style="167" customWidth="1"/>
    <col min="5635" max="5635" width="8" style="167" customWidth="1"/>
    <col min="5636" max="5636" width="7.875" style="167" customWidth="1"/>
    <col min="5637" max="5638" width="7.875" style="167" hidden="1" customWidth="1"/>
    <col min="5639" max="5886" width="7.875" style="167"/>
    <col min="5887" max="5887" width="35.75" style="167" customWidth="1"/>
    <col min="5888" max="5888" width="7.875" style="167" hidden="1" customWidth="1"/>
    <col min="5889" max="5890" width="12" style="167" customWidth="1"/>
    <col min="5891" max="5891" width="8" style="167" customWidth="1"/>
    <col min="5892" max="5892" width="7.875" style="167" customWidth="1"/>
    <col min="5893" max="5894" width="7.875" style="167" hidden="1" customWidth="1"/>
    <col min="5895" max="6142" width="7.875" style="167"/>
    <col min="6143" max="6143" width="35.75" style="167" customWidth="1"/>
    <col min="6144" max="6144" width="7.875" style="167" hidden="1" customWidth="1"/>
    <col min="6145" max="6146" width="12" style="167" customWidth="1"/>
    <col min="6147" max="6147" width="8" style="167" customWidth="1"/>
    <col min="6148" max="6148" width="7.875" style="167" customWidth="1"/>
    <col min="6149" max="6150" width="7.875" style="167" hidden="1" customWidth="1"/>
    <col min="6151" max="6398" width="7.875" style="167"/>
    <col min="6399" max="6399" width="35.75" style="167" customWidth="1"/>
    <col min="6400" max="6400" width="7.875" style="167" hidden="1" customWidth="1"/>
    <col min="6401" max="6402" width="12" style="167" customWidth="1"/>
    <col min="6403" max="6403" width="8" style="167" customWidth="1"/>
    <col min="6404" max="6404" width="7.875" style="167" customWidth="1"/>
    <col min="6405" max="6406" width="7.875" style="167" hidden="1" customWidth="1"/>
    <col min="6407" max="6654" width="7.875" style="167"/>
    <col min="6655" max="6655" width="35.75" style="167" customWidth="1"/>
    <col min="6656" max="6656" width="7.875" style="167" hidden="1" customWidth="1"/>
    <col min="6657" max="6658" width="12" style="167" customWidth="1"/>
    <col min="6659" max="6659" width="8" style="167" customWidth="1"/>
    <col min="6660" max="6660" width="7.875" style="167" customWidth="1"/>
    <col min="6661" max="6662" width="7.875" style="167" hidden="1" customWidth="1"/>
    <col min="6663" max="6910" width="7.875" style="167"/>
    <col min="6911" max="6911" width="35.75" style="167" customWidth="1"/>
    <col min="6912" max="6912" width="7.875" style="167" hidden="1" customWidth="1"/>
    <col min="6913" max="6914" width="12" style="167" customWidth="1"/>
    <col min="6915" max="6915" width="8" style="167" customWidth="1"/>
    <col min="6916" max="6916" width="7.875" style="167" customWidth="1"/>
    <col min="6917" max="6918" width="7.875" style="167" hidden="1" customWidth="1"/>
    <col min="6919" max="7166" width="7.875" style="167"/>
    <col min="7167" max="7167" width="35.75" style="167" customWidth="1"/>
    <col min="7168" max="7168" width="7.875" style="167" hidden="1" customWidth="1"/>
    <col min="7169" max="7170" width="12" style="167" customWidth="1"/>
    <col min="7171" max="7171" width="8" style="167" customWidth="1"/>
    <col min="7172" max="7172" width="7.875" style="167" customWidth="1"/>
    <col min="7173" max="7174" width="7.875" style="167" hidden="1" customWidth="1"/>
    <col min="7175" max="7422" width="7.875" style="167"/>
    <col min="7423" max="7423" width="35.75" style="167" customWidth="1"/>
    <col min="7424" max="7424" width="7.875" style="167" hidden="1" customWidth="1"/>
    <col min="7425" max="7426" width="12" style="167" customWidth="1"/>
    <col min="7427" max="7427" width="8" style="167" customWidth="1"/>
    <col min="7428" max="7428" width="7.875" style="167" customWidth="1"/>
    <col min="7429" max="7430" width="7.875" style="167" hidden="1" customWidth="1"/>
    <col min="7431" max="7678" width="7.875" style="167"/>
    <col min="7679" max="7679" width="35.75" style="167" customWidth="1"/>
    <col min="7680" max="7680" width="7.875" style="167" hidden="1" customWidth="1"/>
    <col min="7681" max="7682" width="12" style="167" customWidth="1"/>
    <col min="7683" max="7683" width="8" style="167" customWidth="1"/>
    <col min="7684" max="7684" width="7.875" style="167" customWidth="1"/>
    <col min="7685" max="7686" width="7.875" style="167" hidden="1" customWidth="1"/>
    <col min="7687" max="7934" width="7.875" style="167"/>
    <col min="7935" max="7935" width="35.75" style="167" customWidth="1"/>
    <col min="7936" max="7936" width="7.875" style="167" hidden="1" customWidth="1"/>
    <col min="7937" max="7938" width="12" style="167" customWidth="1"/>
    <col min="7939" max="7939" width="8" style="167" customWidth="1"/>
    <col min="7940" max="7940" width="7.875" style="167" customWidth="1"/>
    <col min="7941" max="7942" width="7.875" style="167" hidden="1" customWidth="1"/>
    <col min="7943" max="8190" width="7.875" style="167"/>
    <col min="8191" max="8191" width="35.75" style="167" customWidth="1"/>
    <col min="8192" max="8192" width="7.875" style="167" hidden="1" customWidth="1"/>
    <col min="8193" max="8194" width="12" style="167" customWidth="1"/>
    <col min="8195" max="8195" width="8" style="167" customWidth="1"/>
    <col min="8196" max="8196" width="7.875" style="167" customWidth="1"/>
    <col min="8197" max="8198" width="7.875" style="167" hidden="1" customWidth="1"/>
    <col min="8199" max="8446" width="7.875" style="167"/>
    <col min="8447" max="8447" width="35.75" style="167" customWidth="1"/>
    <col min="8448" max="8448" width="7.875" style="167" hidden="1" customWidth="1"/>
    <col min="8449" max="8450" width="12" style="167" customWidth="1"/>
    <col min="8451" max="8451" width="8" style="167" customWidth="1"/>
    <col min="8452" max="8452" width="7.875" style="167" customWidth="1"/>
    <col min="8453" max="8454" width="7.875" style="167" hidden="1" customWidth="1"/>
    <col min="8455" max="8702" width="7.875" style="167"/>
    <col min="8703" max="8703" width="35.75" style="167" customWidth="1"/>
    <col min="8704" max="8704" width="7.875" style="167" hidden="1" customWidth="1"/>
    <col min="8705" max="8706" width="12" style="167" customWidth="1"/>
    <col min="8707" max="8707" width="8" style="167" customWidth="1"/>
    <col min="8708" max="8708" width="7.875" style="167" customWidth="1"/>
    <col min="8709" max="8710" width="7.875" style="167" hidden="1" customWidth="1"/>
    <col min="8711" max="8958" width="7.875" style="167"/>
    <col min="8959" max="8959" width="35.75" style="167" customWidth="1"/>
    <col min="8960" max="8960" width="7.875" style="167" hidden="1" customWidth="1"/>
    <col min="8961" max="8962" width="12" style="167" customWidth="1"/>
    <col min="8963" max="8963" width="8" style="167" customWidth="1"/>
    <col min="8964" max="8964" width="7.875" style="167" customWidth="1"/>
    <col min="8965" max="8966" width="7.875" style="167" hidden="1" customWidth="1"/>
    <col min="8967" max="9214" width="7.875" style="167"/>
    <col min="9215" max="9215" width="35.75" style="167" customWidth="1"/>
    <col min="9216" max="9216" width="7.875" style="167" hidden="1" customWidth="1"/>
    <col min="9217" max="9218" width="12" style="167" customWidth="1"/>
    <col min="9219" max="9219" width="8" style="167" customWidth="1"/>
    <col min="9220" max="9220" width="7.875" style="167" customWidth="1"/>
    <col min="9221" max="9222" width="7.875" style="167" hidden="1" customWidth="1"/>
    <col min="9223" max="9470" width="7.875" style="167"/>
    <col min="9471" max="9471" width="35.75" style="167" customWidth="1"/>
    <col min="9472" max="9472" width="7.875" style="167" hidden="1" customWidth="1"/>
    <col min="9473" max="9474" width="12" style="167" customWidth="1"/>
    <col min="9475" max="9475" width="8" style="167" customWidth="1"/>
    <col min="9476" max="9476" width="7.875" style="167" customWidth="1"/>
    <col min="9477" max="9478" width="7.875" style="167" hidden="1" customWidth="1"/>
    <col min="9479" max="9726" width="7.875" style="167"/>
    <col min="9727" max="9727" width="35.75" style="167" customWidth="1"/>
    <col min="9728" max="9728" width="7.875" style="167" hidden="1" customWidth="1"/>
    <col min="9729" max="9730" width="12" style="167" customWidth="1"/>
    <col min="9731" max="9731" width="8" style="167" customWidth="1"/>
    <col min="9732" max="9732" width="7.875" style="167" customWidth="1"/>
    <col min="9733" max="9734" width="7.875" style="167" hidden="1" customWidth="1"/>
    <col min="9735" max="9982" width="7.875" style="167"/>
    <col min="9983" max="9983" width="35.75" style="167" customWidth="1"/>
    <col min="9984" max="9984" width="7.875" style="167" hidden="1" customWidth="1"/>
    <col min="9985" max="9986" width="12" style="167" customWidth="1"/>
    <col min="9987" max="9987" width="8" style="167" customWidth="1"/>
    <col min="9988" max="9988" width="7.875" style="167" customWidth="1"/>
    <col min="9989" max="9990" width="7.875" style="167" hidden="1" customWidth="1"/>
    <col min="9991" max="10238" width="7.875" style="167"/>
    <col min="10239" max="10239" width="35.75" style="167" customWidth="1"/>
    <col min="10240" max="10240" width="7.875" style="167" hidden="1" customWidth="1"/>
    <col min="10241" max="10242" width="12" style="167" customWidth="1"/>
    <col min="10243" max="10243" width="8" style="167" customWidth="1"/>
    <col min="10244" max="10244" width="7.875" style="167" customWidth="1"/>
    <col min="10245" max="10246" width="7.875" style="167" hidden="1" customWidth="1"/>
    <col min="10247" max="10494" width="7.875" style="167"/>
    <col min="10495" max="10495" width="35.75" style="167" customWidth="1"/>
    <col min="10496" max="10496" width="7.875" style="167" hidden="1" customWidth="1"/>
    <col min="10497" max="10498" width="12" style="167" customWidth="1"/>
    <col min="10499" max="10499" width="8" style="167" customWidth="1"/>
    <col min="10500" max="10500" width="7.875" style="167" customWidth="1"/>
    <col min="10501" max="10502" width="7.875" style="167" hidden="1" customWidth="1"/>
    <col min="10503" max="10750" width="7.875" style="167"/>
    <col min="10751" max="10751" width="35.75" style="167" customWidth="1"/>
    <col min="10752" max="10752" width="7.875" style="167" hidden="1" customWidth="1"/>
    <col min="10753" max="10754" width="12" style="167" customWidth="1"/>
    <col min="10755" max="10755" width="8" style="167" customWidth="1"/>
    <col min="10756" max="10756" width="7.875" style="167" customWidth="1"/>
    <col min="10757" max="10758" width="7.875" style="167" hidden="1" customWidth="1"/>
    <col min="10759" max="11006" width="7.875" style="167"/>
    <col min="11007" max="11007" width="35.75" style="167" customWidth="1"/>
    <col min="11008" max="11008" width="7.875" style="167" hidden="1" customWidth="1"/>
    <col min="11009" max="11010" width="12" style="167" customWidth="1"/>
    <col min="11011" max="11011" width="8" style="167" customWidth="1"/>
    <col min="11012" max="11012" width="7.875" style="167" customWidth="1"/>
    <col min="11013" max="11014" width="7.875" style="167" hidden="1" customWidth="1"/>
    <col min="11015" max="11262" width="7.875" style="167"/>
    <col min="11263" max="11263" width="35.75" style="167" customWidth="1"/>
    <col min="11264" max="11264" width="7.875" style="167" hidden="1" customWidth="1"/>
    <col min="11265" max="11266" width="12" style="167" customWidth="1"/>
    <col min="11267" max="11267" width="8" style="167" customWidth="1"/>
    <col min="11268" max="11268" width="7.875" style="167" customWidth="1"/>
    <col min="11269" max="11270" width="7.875" style="167" hidden="1" customWidth="1"/>
    <col min="11271" max="11518" width="7.875" style="167"/>
    <col min="11519" max="11519" width="35.75" style="167" customWidth="1"/>
    <col min="11520" max="11520" width="7.875" style="167" hidden="1" customWidth="1"/>
    <col min="11521" max="11522" width="12" style="167" customWidth="1"/>
    <col min="11523" max="11523" width="8" style="167" customWidth="1"/>
    <col min="11524" max="11524" width="7.875" style="167" customWidth="1"/>
    <col min="11525" max="11526" width="7.875" style="167" hidden="1" customWidth="1"/>
    <col min="11527" max="11774" width="7.875" style="167"/>
    <col min="11775" max="11775" width="35.75" style="167" customWidth="1"/>
    <col min="11776" max="11776" width="7.875" style="167" hidden="1" customWidth="1"/>
    <col min="11777" max="11778" width="12" style="167" customWidth="1"/>
    <col min="11779" max="11779" width="8" style="167" customWidth="1"/>
    <col min="11780" max="11780" width="7.875" style="167" customWidth="1"/>
    <col min="11781" max="11782" width="7.875" style="167" hidden="1" customWidth="1"/>
    <col min="11783" max="12030" width="7.875" style="167"/>
    <col min="12031" max="12031" width="35.75" style="167" customWidth="1"/>
    <col min="12032" max="12032" width="7.875" style="167" hidden="1" customWidth="1"/>
    <col min="12033" max="12034" width="12" style="167" customWidth="1"/>
    <col min="12035" max="12035" width="8" style="167" customWidth="1"/>
    <col min="12036" max="12036" width="7.875" style="167" customWidth="1"/>
    <col min="12037" max="12038" width="7.875" style="167" hidden="1" customWidth="1"/>
    <col min="12039" max="12286" width="7.875" style="167"/>
    <col min="12287" max="12287" width="35.75" style="167" customWidth="1"/>
    <col min="12288" max="12288" width="7.875" style="167" hidden="1" customWidth="1"/>
    <col min="12289" max="12290" width="12" style="167" customWidth="1"/>
    <col min="12291" max="12291" width="8" style="167" customWidth="1"/>
    <col min="12292" max="12292" width="7.875" style="167" customWidth="1"/>
    <col min="12293" max="12294" width="7.875" style="167" hidden="1" customWidth="1"/>
    <col min="12295" max="12542" width="7.875" style="167"/>
    <col min="12543" max="12543" width="35.75" style="167" customWidth="1"/>
    <col min="12544" max="12544" width="7.875" style="167" hidden="1" customWidth="1"/>
    <col min="12545" max="12546" width="12" style="167" customWidth="1"/>
    <col min="12547" max="12547" width="8" style="167" customWidth="1"/>
    <col min="12548" max="12548" width="7.875" style="167" customWidth="1"/>
    <col min="12549" max="12550" width="7.875" style="167" hidden="1" customWidth="1"/>
    <col min="12551" max="12798" width="7.875" style="167"/>
    <col min="12799" max="12799" width="35.75" style="167" customWidth="1"/>
    <col min="12800" max="12800" width="7.875" style="167" hidden="1" customWidth="1"/>
    <col min="12801" max="12802" width="12" style="167" customWidth="1"/>
    <col min="12803" max="12803" width="8" style="167" customWidth="1"/>
    <col min="12804" max="12804" width="7.875" style="167" customWidth="1"/>
    <col min="12805" max="12806" width="7.875" style="167" hidden="1" customWidth="1"/>
    <col min="12807" max="13054" width="7.875" style="167"/>
    <col min="13055" max="13055" width="35.75" style="167" customWidth="1"/>
    <col min="13056" max="13056" width="7.875" style="167" hidden="1" customWidth="1"/>
    <col min="13057" max="13058" width="12" style="167" customWidth="1"/>
    <col min="13059" max="13059" width="8" style="167" customWidth="1"/>
    <col min="13060" max="13060" width="7.875" style="167" customWidth="1"/>
    <col min="13061" max="13062" width="7.875" style="167" hidden="1" customWidth="1"/>
    <col min="13063" max="13310" width="7.875" style="167"/>
    <col min="13311" max="13311" width="35.75" style="167" customWidth="1"/>
    <col min="13312" max="13312" width="7.875" style="167" hidden="1" customWidth="1"/>
    <col min="13313" max="13314" width="12" style="167" customWidth="1"/>
    <col min="13315" max="13315" width="8" style="167" customWidth="1"/>
    <col min="13316" max="13316" width="7.875" style="167" customWidth="1"/>
    <col min="13317" max="13318" width="7.875" style="167" hidden="1" customWidth="1"/>
    <col min="13319" max="13566" width="7.875" style="167"/>
    <col min="13567" max="13567" width="35.75" style="167" customWidth="1"/>
    <col min="13568" max="13568" width="7.875" style="167" hidden="1" customWidth="1"/>
    <col min="13569" max="13570" width="12" style="167" customWidth="1"/>
    <col min="13571" max="13571" width="8" style="167" customWidth="1"/>
    <col min="13572" max="13572" width="7.875" style="167" customWidth="1"/>
    <col min="13573" max="13574" width="7.875" style="167" hidden="1" customWidth="1"/>
    <col min="13575" max="13822" width="7.875" style="167"/>
    <col min="13823" max="13823" width="35.75" style="167" customWidth="1"/>
    <col min="13824" max="13824" width="7.875" style="167" hidden="1" customWidth="1"/>
    <col min="13825" max="13826" width="12" style="167" customWidth="1"/>
    <col min="13827" max="13827" width="8" style="167" customWidth="1"/>
    <col min="13828" max="13828" width="7.875" style="167" customWidth="1"/>
    <col min="13829" max="13830" width="7.875" style="167" hidden="1" customWidth="1"/>
    <col min="13831" max="14078" width="7.875" style="167"/>
    <col min="14079" max="14079" width="35.75" style="167" customWidth="1"/>
    <col min="14080" max="14080" width="7.875" style="167" hidden="1" customWidth="1"/>
    <col min="14081" max="14082" width="12" style="167" customWidth="1"/>
    <col min="14083" max="14083" width="8" style="167" customWidth="1"/>
    <col min="14084" max="14084" width="7.875" style="167" customWidth="1"/>
    <col min="14085" max="14086" width="7.875" style="167" hidden="1" customWidth="1"/>
    <col min="14087" max="14334" width="7.875" style="167"/>
    <col min="14335" max="14335" width="35.75" style="167" customWidth="1"/>
    <col min="14336" max="14336" width="7.875" style="167" hidden="1" customWidth="1"/>
    <col min="14337" max="14338" width="12" style="167" customWidth="1"/>
    <col min="14339" max="14339" width="8" style="167" customWidth="1"/>
    <col min="14340" max="14340" width="7.875" style="167" customWidth="1"/>
    <col min="14341" max="14342" width="7.875" style="167" hidden="1" customWidth="1"/>
    <col min="14343" max="14590" width="7.875" style="167"/>
    <col min="14591" max="14591" width="35.75" style="167" customWidth="1"/>
    <col min="14592" max="14592" width="7.875" style="167" hidden="1" customWidth="1"/>
    <col min="14593" max="14594" width="12" style="167" customWidth="1"/>
    <col min="14595" max="14595" width="8" style="167" customWidth="1"/>
    <col min="14596" max="14596" width="7.875" style="167" customWidth="1"/>
    <col min="14597" max="14598" width="7.875" style="167" hidden="1" customWidth="1"/>
    <col min="14599" max="14846" width="7.875" style="167"/>
    <col min="14847" max="14847" width="35.75" style="167" customWidth="1"/>
    <col min="14848" max="14848" width="7.875" style="167" hidden="1" customWidth="1"/>
    <col min="14849" max="14850" width="12" style="167" customWidth="1"/>
    <col min="14851" max="14851" width="8" style="167" customWidth="1"/>
    <col min="14852" max="14852" width="7.875" style="167" customWidth="1"/>
    <col min="14853" max="14854" width="7.875" style="167" hidden="1" customWidth="1"/>
    <col min="14855" max="15102" width="7.875" style="167"/>
    <col min="15103" max="15103" width="35.75" style="167" customWidth="1"/>
    <col min="15104" max="15104" width="7.875" style="167" hidden="1" customWidth="1"/>
    <col min="15105" max="15106" width="12" style="167" customWidth="1"/>
    <col min="15107" max="15107" width="8" style="167" customWidth="1"/>
    <col min="15108" max="15108" width="7.875" style="167" customWidth="1"/>
    <col min="15109" max="15110" width="7.875" style="167" hidden="1" customWidth="1"/>
    <col min="15111" max="15358" width="7.875" style="167"/>
    <col min="15359" max="15359" width="35.75" style="167" customWidth="1"/>
    <col min="15360" max="15360" width="7.875" style="167" hidden="1" customWidth="1"/>
    <col min="15361" max="15362" width="12" style="167" customWidth="1"/>
    <col min="15363" max="15363" width="8" style="167" customWidth="1"/>
    <col min="15364" max="15364" width="7.875" style="167" customWidth="1"/>
    <col min="15365" max="15366" width="7.875" style="167" hidden="1" customWidth="1"/>
    <col min="15367" max="15614" width="7.875" style="167"/>
    <col min="15615" max="15615" width="35.75" style="167" customWidth="1"/>
    <col min="15616" max="15616" width="7.875" style="167" hidden="1" customWidth="1"/>
    <col min="15617" max="15618" width="12" style="167" customWidth="1"/>
    <col min="15619" max="15619" width="8" style="167" customWidth="1"/>
    <col min="15620" max="15620" width="7.875" style="167" customWidth="1"/>
    <col min="15621" max="15622" width="7.875" style="167" hidden="1" customWidth="1"/>
    <col min="15623" max="15870" width="7.875" style="167"/>
    <col min="15871" max="15871" width="35.75" style="167" customWidth="1"/>
    <col min="15872" max="15872" width="7.875" style="167" hidden="1" customWidth="1"/>
    <col min="15873" max="15874" width="12" style="167" customWidth="1"/>
    <col min="15875" max="15875" width="8" style="167" customWidth="1"/>
    <col min="15876" max="15876" width="7.875" style="167" customWidth="1"/>
    <col min="15877" max="15878" width="7.875" style="167" hidden="1" customWidth="1"/>
    <col min="15879" max="16126" width="7.875" style="167"/>
    <col min="16127" max="16127" width="35.75" style="167" customWidth="1"/>
    <col min="16128" max="16128" width="7.875" style="167" hidden="1" customWidth="1"/>
    <col min="16129" max="16130" width="12" style="167" customWidth="1"/>
    <col min="16131" max="16131" width="8" style="167" customWidth="1"/>
    <col min="16132" max="16132" width="7.875" style="167" customWidth="1"/>
    <col min="16133" max="16134" width="7.875" style="167" hidden="1" customWidth="1"/>
    <col min="16135" max="16384" width="7.875" style="167"/>
  </cols>
  <sheetData>
    <row r="1" ht="18" customHeight="1" spans="1:2">
      <c r="A1" s="8" t="s">
        <v>0</v>
      </c>
      <c r="B1" s="168"/>
    </row>
    <row r="2" ht="39.95" customHeight="1" spans="1:2">
      <c r="A2" s="169" t="s">
        <v>1</v>
      </c>
      <c r="B2" s="169"/>
    </row>
    <row r="3" ht="18.75" customHeight="1" spans="1:2">
      <c r="A3" s="170"/>
      <c r="B3" s="171" t="s">
        <v>2</v>
      </c>
    </row>
    <row r="4" s="163" customFormat="1" ht="48" customHeight="1" spans="1:3">
      <c r="A4" s="172" t="s">
        <v>3</v>
      </c>
      <c r="B4" s="70" t="s">
        <v>4</v>
      </c>
      <c r="C4" s="173"/>
    </row>
    <row r="5" s="164" customFormat="1" ht="17.25" customHeight="1" spans="1:3">
      <c r="A5" s="174" t="s">
        <v>5</v>
      </c>
      <c r="B5" s="175">
        <f>SUM(B6:B18)</f>
        <v>1022.2</v>
      </c>
      <c r="C5" s="176"/>
    </row>
    <row r="6" s="165" customFormat="1" ht="17.25" customHeight="1" spans="1:5">
      <c r="A6" s="177" t="s">
        <v>6</v>
      </c>
      <c r="B6" s="178">
        <v>253.6</v>
      </c>
      <c r="C6" s="179"/>
      <c r="E6" s="165">
        <v>988753</v>
      </c>
    </row>
    <row r="7" s="165" customFormat="1" ht="17.25" customHeight="1" spans="1:8">
      <c r="A7" s="177" t="s">
        <v>7</v>
      </c>
      <c r="B7" s="178">
        <v>0.9</v>
      </c>
      <c r="C7" s="179"/>
      <c r="H7" s="180" t="s">
        <v>8</v>
      </c>
    </row>
    <row r="8" s="166" customFormat="1" ht="17.25" customHeight="1" spans="1:5">
      <c r="A8" s="177" t="s">
        <v>9</v>
      </c>
      <c r="B8" s="181">
        <v>14.2</v>
      </c>
      <c r="C8" s="182"/>
      <c r="E8" s="166">
        <v>822672</v>
      </c>
    </row>
    <row r="9" s="163" customFormat="1" ht="17.25" customHeight="1" spans="1:3">
      <c r="A9" s="177" t="s">
        <v>10</v>
      </c>
      <c r="B9" s="178">
        <v>20.2</v>
      </c>
      <c r="C9" s="173"/>
    </row>
    <row r="10" s="166" customFormat="1" ht="17.25" customHeight="1" spans="1:5">
      <c r="A10" s="177" t="s">
        <v>11</v>
      </c>
      <c r="B10" s="178">
        <v>0.8</v>
      </c>
      <c r="C10" s="182"/>
      <c r="E10" s="166">
        <v>988753</v>
      </c>
    </row>
    <row r="11" s="166" customFormat="1" ht="17.25" customHeight="1" spans="1:3">
      <c r="A11" s="177" t="s">
        <v>12</v>
      </c>
      <c r="B11" s="178">
        <v>44.4</v>
      </c>
      <c r="C11" s="182"/>
    </row>
    <row r="12" s="166" customFormat="1" ht="17.25" customHeight="1" spans="1:3">
      <c r="A12" s="183" t="s">
        <v>13</v>
      </c>
      <c r="B12" s="178">
        <v>2.8</v>
      </c>
      <c r="C12" s="182"/>
    </row>
    <row r="13" s="166" customFormat="1" ht="17.25" customHeight="1" spans="1:3">
      <c r="A13" s="183" t="s">
        <v>14</v>
      </c>
      <c r="B13" s="181">
        <v>20.7</v>
      </c>
      <c r="C13" s="182"/>
    </row>
    <row r="14" s="166" customFormat="1" ht="17.25" customHeight="1" spans="1:3">
      <c r="A14" s="183" t="s">
        <v>15</v>
      </c>
      <c r="B14" s="178">
        <v>118</v>
      </c>
      <c r="C14" s="182"/>
    </row>
    <row r="15" s="166" customFormat="1" ht="17.25" customHeight="1" spans="1:3">
      <c r="A15" s="183" t="s">
        <v>16</v>
      </c>
      <c r="B15" s="178">
        <v>251.3</v>
      </c>
      <c r="C15" s="182"/>
    </row>
    <row r="16" s="166" customFormat="1" ht="17.25" customHeight="1" spans="1:3">
      <c r="A16" s="183" t="s">
        <v>17</v>
      </c>
      <c r="B16" s="178">
        <v>4.3</v>
      </c>
      <c r="C16" s="182"/>
    </row>
    <row r="17" s="166" customFormat="1" ht="17.25" customHeight="1" spans="1:3">
      <c r="A17" s="183" t="s">
        <v>18</v>
      </c>
      <c r="B17" s="178"/>
      <c r="C17" s="182"/>
    </row>
    <row r="18" s="166" customFormat="1" ht="17.25" customHeight="1" spans="1:3">
      <c r="A18" s="184" t="s">
        <v>19</v>
      </c>
      <c r="B18" s="178">
        <v>291</v>
      </c>
      <c r="C18" s="182"/>
    </row>
    <row r="19" s="166" customFormat="1" ht="17.25" customHeight="1" spans="1:3">
      <c r="A19" s="185" t="s">
        <v>20</v>
      </c>
      <c r="B19" s="175">
        <f>SUM(B20:B26)</f>
        <v>18.5</v>
      </c>
      <c r="C19" s="182"/>
    </row>
    <row r="20" s="166" customFormat="1" ht="17.25" customHeight="1" spans="1:3">
      <c r="A20" s="184" t="s">
        <v>21</v>
      </c>
      <c r="B20" s="186">
        <v>17.3</v>
      </c>
      <c r="C20" s="182"/>
    </row>
    <row r="21" s="166" customFormat="1" ht="17.25" customHeight="1" spans="1:3">
      <c r="A21" s="184" t="s">
        <v>22</v>
      </c>
      <c r="B21" s="186"/>
      <c r="C21" s="182"/>
    </row>
    <row r="22" s="166" customFormat="1" ht="17.25" customHeight="1" spans="1:3">
      <c r="A22" s="184" t="s">
        <v>23</v>
      </c>
      <c r="B22" s="186">
        <v>0.1</v>
      </c>
      <c r="C22" s="182"/>
    </row>
    <row r="23" s="166" customFormat="1" ht="17.25" customHeight="1" spans="1:3">
      <c r="A23" s="184" t="s">
        <v>24</v>
      </c>
      <c r="B23" s="186"/>
      <c r="C23" s="182"/>
    </row>
    <row r="24" s="166" customFormat="1" ht="17.25" customHeight="1" spans="1:3">
      <c r="A24" s="184" t="s">
        <v>25</v>
      </c>
      <c r="B24" s="186"/>
      <c r="C24" s="182"/>
    </row>
    <row r="25" s="166" customFormat="1" ht="17.25" customHeight="1" spans="1:3">
      <c r="A25" s="184" t="s">
        <v>26</v>
      </c>
      <c r="B25" s="186"/>
      <c r="C25" s="182"/>
    </row>
    <row r="26" s="166" customFormat="1" ht="17.25" customHeight="1" spans="1:3">
      <c r="A26" s="184" t="s">
        <v>27</v>
      </c>
      <c r="B26" s="186">
        <v>1.1</v>
      </c>
      <c r="C26" s="182"/>
    </row>
    <row r="27" s="166" customFormat="1" ht="17.25" customHeight="1" spans="1:3">
      <c r="A27" s="187" t="s">
        <v>28</v>
      </c>
      <c r="B27" s="188">
        <f>SUM(B5,B19)</f>
        <v>1040.7</v>
      </c>
      <c r="C27" s="182"/>
    </row>
  </sheetData>
  <mergeCells count="1">
    <mergeCell ref="A2:B2"/>
  </mergeCells>
  <printOptions horizontalCentered="1"/>
  <pageMargins left="0.984027777777778" right="0.747916666666667" top="1.18055555555556" bottom="0.984027777777778" header="0.510416666666667" footer="0.510416666666667"/>
  <pageSetup paperSize="9" firstPageNumber="4294963191" orientation="portrait" useFirstPageNumber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50"/>
  <sheetViews>
    <sheetView workbookViewId="0">
      <selection activeCell="AC14" sqref="AC14"/>
    </sheetView>
  </sheetViews>
  <sheetFormatPr defaultColWidth="7" defaultRowHeight="15"/>
  <cols>
    <col min="1" max="1" width="35.125" style="2" customWidth="1"/>
    <col min="2" max="2" width="29.625" style="3" customWidth="1"/>
    <col min="3" max="3" width="10.375" style="1" hidden="1" customWidth="1"/>
    <col min="4" max="4" width="9.625" style="4" hidden="1" customWidth="1"/>
    <col min="5" max="5" width="8.125" style="4" hidden="1" customWidth="1"/>
    <col min="6" max="6" width="9.625" style="5" hidden="1" customWidth="1"/>
    <col min="7" max="7" width="17.5" style="5" hidden="1" customWidth="1"/>
    <col min="8" max="8" width="12.5" style="6" hidden="1" customWidth="1"/>
    <col min="9" max="9" width="7" style="7" hidden="1" customWidth="1"/>
    <col min="10" max="11" width="7" style="4" hidden="1" customWidth="1"/>
    <col min="12" max="12" width="13.875" style="4" hidden="1" customWidth="1"/>
    <col min="13" max="13" width="7.875" style="4" hidden="1" customWidth="1"/>
    <col min="14" max="14" width="9.5" style="4" hidden="1" customWidth="1"/>
    <col min="15" max="15" width="6.875" style="4" hidden="1" customWidth="1"/>
    <col min="16" max="16" width="9" style="4" hidden="1" customWidth="1"/>
    <col min="17" max="17" width="5.875" style="4" hidden="1" customWidth="1"/>
    <col min="18" max="18" width="5.25" style="4" hidden="1" customWidth="1"/>
    <col min="19" max="19" width="6.5" style="4" hidden="1" customWidth="1"/>
    <col min="20" max="21" width="7" style="4" hidden="1" customWidth="1"/>
    <col min="22" max="22" width="10.625" style="4" hidden="1" customWidth="1"/>
    <col min="23" max="23" width="10.5" style="4" hidden="1" customWidth="1"/>
    <col min="24" max="24" width="7" style="4" hidden="1" customWidth="1"/>
    <col min="25" max="16384" width="7" style="4"/>
  </cols>
  <sheetData>
    <row r="1" ht="29.25" customHeight="1" spans="1:1">
      <c r="A1" s="8" t="s">
        <v>29</v>
      </c>
    </row>
    <row r="2" ht="28.5" customHeight="1" spans="1:8">
      <c r="A2" s="9" t="s">
        <v>30</v>
      </c>
      <c r="B2" s="11"/>
      <c r="F2" s="4"/>
      <c r="G2" s="4"/>
      <c r="H2" s="4"/>
    </row>
    <row r="3" s="1" customFormat="1" ht="21.75" customHeight="1" spans="1:12">
      <c r="A3" s="2"/>
      <c r="B3" s="106" t="s">
        <v>31</v>
      </c>
      <c r="D3" s="1">
        <v>12.11</v>
      </c>
      <c r="F3" s="1">
        <v>12.22</v>
      </c>
      <c r="I3" s="3"/>
      <c r="L3" s="1">
        <v>1.2</v>
      </c>
    </row>
    <row r="4" s="1" customFormat="1" ht="23.25" customHeight="1" spans="1:14">
      <c r="A4" s="82" t="s">
        <v>3</v>
      </c>
      <c r="B4" s="15" t="s">
        <v>4</v>
      </c>
      <c r="F4" s="16" t="s">
        <v>32</v>
      </c>
      <c r="G4" s="16" t="s">
        <v>33</v>
      </c>
      <c r="H4" s="16" t="s">
        <v>34</v>
      </c>
      <c r="I4" s="3"/>
      <c r="L4" s="16" t="s">
        <v>32</v>
      </c>
      <c r="M4" s="31" t="s">
        <v>33</v>
      </c>
      <c r="N4" s="16" t="s">
        <v>34</v>
      </c>
    </row>
    <row r="5" s="2" customFormat="1" ht="23.25" customHeight="1" spans="1:24">
      <c r="A5" s="107" t="s">
        <v>35</v>
      </c>
      <c r="B5" s="141">
        <f>SUM(B6:B28)</f>
        <v>2162.4</v>
      </c>
      <c r="C5" s="2">
        <v>105429</v>
      </c>
      <c r="D5" s="2">
        <v>595734.14</v>
      </c>
      <c r="E5" s="2">
        <f>104401+13602</f>
        <v>118003</v>
      </c>
      <c r="F5" s="109" t="s">
        <v>36</v>
      </c>
      <c r="G5" s="109" t="s">
        <v>37</v>
      </c>
      <c r="H5" s="109">
        <v>596221.15</v>
      </c>
      <c r="I5" s="2" t="e">
        <f t="shared" ref="I5:I30" si="0">F5-A5</f>
        <v>#VALUE!</v>
      </c>
      <c r="J5" s="2">
        <f t="shared" ref="J5:J33" si="1">H5-B5</f>
        <v>594058.75</v>
      </c>
      <c r="K5" s="2">
        <v>75943</v>
      </c>
      <c r="L5" s="109" t="s">
        <v>36</v>
      </c>
      <c r="M5" s="109" t="s">
        <v>37</v>
      </c>
      <c r="N5" s="109">
        <v>643048.95</v>
      </c>
      <c r="O5" s="2" t="e">
        <f t="shared" ref="O5:O30" si="2">L5-A5</f>
        <v>#VALUE!</v>
      </c>
      <c r="P5" s="2">
        <f t="shared" ref="P5:P33" si="3">N5-B5</f>
        <v>640886.55</v>
      </c>
      <c r="R5" s="2">
        <v>717759</v>
      </c>
      <c r="T5" s="112" t="s">
        <v>36</v>
      </c>
      <c r="U5" s="112" t="s">
        <v>37</v>
      </c>
      <c r="V5" s="112">
        <v>659380.53</v>
      </c>
      <c r="W5" s="2">
        <f t="shared" ref="W5:W33" si="4">B5-V5</f>
        <v>-657218.13</v>
      </c>
      <c r="X5" s="2" t="e">
        <f t="shared" ref="X5:X30" si="5">T5-A5</f>
        <v>#VALUE!</v>
      </c>
    </row>
    <row r="6" s="97" customFormat="1" ht="23.25" customHeight="1" spans="1:24">
      <c r="A6" s="161" t="s">
        <v>38</v>
      </c>
      <c r="B6" s="162">
        <v>1039.03</v>
      </c>
      <c r="D6" s="97">
        <v>7616.62</v>
      </c>
      <c r="F6" s="129" t="s">
        <v>39</v>
      </c>
      <c r="G6" s="129" t="s">
        <v>40</v>
      </c>
      <c r="H6" s="129">
        <v>7616.62</v>
      </c>
      <c r="I6" s="97" t="e">
        <f t="shared" si="0"/>
        <v>#VALUE!</v>
      </c>
      <c r="J6" s="97">
        <f t="shared" si="1"/>
        <v>6577.59</v>
      </c>
      <c r="L6" s="129" t="s">
        <v>39</v>
      </c>
      <c r="M6" s="129" t="s">
        <v>40</v>
      </c>
      <c r="N6" s="129">
        <v>7749.58</v>
      </c>
      <c r="O6" s="97" t="e">
        <f t="shared" si="2"/>
        <v>#VALUE!</v>
      </c>
      <c r="P6" s="97">
        <f t="shared" si="3"/>
        <v>6710.55</v>
      </c>
      <c r="T6" s="137" t="s">
        <v>39</v>
      </c>
      <c r="U6" s="137" t="s">
        <v>40</v>
      </c>
      <c r="V6" s="137">
        <v>8475.47</v>
      </c>
      <c r="W6" s="97">
        <f t="shared" si="4"/>
        <v>-7436.44</v>
      </c>
      <c r="X6" s="97" t="e">
        <f t="shared" si="5"/>
        <v>#VALUE!</v>
      </c>
    </row>
    <row r="7" s="99" customFormat="1" ht="23.25" customHeight="1" spans="1:24">
      <c r="A7" s="161" t="s">
        <v>41</v>
      </c>
      <c r="B7" s="162"/>
      <c r="D7" s="99">
        <v>3922.87</v>
      </c>
      <c r="F7" s="131" t="s">
        <v>42</v>
      </c>
      <c r="G7" s="131" t="s">
        <v>43</v>
      </c>
      <c r="H7" s="131">
        <v>3922.87</v>
      </c>
      <c r="I7" s="99" t="e">
        <f t="shared" si="0"/>
        <v>#VALUE!</v>
      </c>
      <c r="J7" s="99">
        <f t="shared" si="1"/>
        <v>3922.87</v>
      </c>
      <c r="K7" s="99">
        <v>750</v>
      </c>
      <c r="L7" s="131" t="s">
        <v>42</v>
      </c>
      <c r="M7" s="131" t="s">
        <v>43</v>
      </c>
      <c r="N7" s="131">
        <v>4041.81</v>
      </c>
      <c r="O7" s="99" t="e">
        <f t="shared" si="2"/>
        <v>#VALUE!</v>
      </c>
      <c r="P7" s="99">
        <f t="shared" si="3"/>
        <v>4041.81</v>
      </c>
      <c r="T7" s="138" t="s">
        <v>42</v>
      </c>
      <c r="U7" s="138" t="s">
        <v>43</v>
      </c>
      <c r="V7" s="138">
        <v>4680.94</v>
      </c>
      <c r="W7" s="99">
        <f t="shared" si="4"/>
        <v>-4680.94</v>
      </c>
      <c r="X7" s="99" t="e">
        <f t="shared" si="5"/>
        <v>#VALUE!</v>
      </c>
    </row>
    <row r="8" s="99" customFormat="1" ht="23.25" customHeight="1" spans="1:22">
      <c r="A8" s="161" t="s">
        <v>44</v>
      </c>
      <c r="B8" s="162"/>
      <c r="F8" s="131"/>
      <c r="G8" s="131"/>
      <c r="H8" s="131"/>
      <c r="L8" s="131"/>
      <c r="M8" s="131"/>
      <c r="N8" s="131"/>
      <c r="T8" s="138"/>
      <c r="U8" s="138"/>
      <c r="V8" s="138"/>
    </row>
    <row r="9" s="99" customFormat="1" ht="23.25" customHeight="1" spans="1:22">
      <c r="A9" s="161" t="s">
        <v>45</v>
      </c>
      <c r="B9" s="162">
        <v>3.15</v>
      </c>
      <c r="F9" s="131"/>
      <c r="G9" s="131"/>
      <c r="H9" s="131"/>
      <c r="L9" s="131"/>
      <c r="M9" s="131"/>
      <c r="N9" s="131"/>
      <c r="T9" s="138"/>
      <c r="U9" s="138"/>
      <c r="V9" s="138"/>
    </row>
    <row r="10" s="99" customFormat="1" ht="23.25" customHeight="1" spans="1:22">
      <c r="A10" s="161" t="s">
        <v>46</v>
      </c>
      <c r="B10" s="162"/>
      <c r="F10" s="131"/>
      <c r="G10" s="131"/>
      <c r="H10" s="131"/>
      <c r="L10" s="131"/>
      <c r="M10" s="131"/>
      <c r="N10" s="131"/>
      <c r="T10" s="138"/>
      <c r="U10" s="138"/>
      <c r="V10" s="138"/>
    </row>
    <row r="11" s="99" customFormat="1" ht="23.25" customHeight="1" spans="1:22">
      <c r="A11" s="161" t="s">
        <v>47</v>
      </c>
      <c r="B11" s="162">
        <v>0.53</v>
      </c>
      <c r="F11" s="131"/>
      <c r="G11" s="131"/>
      <c r="H11" s="131"/>
      <c r="L11" s="131"/>
      <c r="M11" s="131"/>
      <c r="N11" s="131"/>
      <c r="T11" s="138"/>
      <c r="U11" s="138"/>
      <c r="V11" s="138"/>
    </row>
    <row r="12" s="99" customFormat="1" ht="23.25" customHeight="1" spans="1:22">
      <c r="A12" s="161" t="s">
        <v>48</v>
      </c>
      <c r="B12" s="162">
        <v>27.09</v>
      </c>
      <c r="F12" s="131"/>
      <c r="G12" s="131"/>
      <c r="H12" s="131"/>
      <c r="L12" s="131"/>
      <c r="M12" s="131"/>
      <c r="N12" s="131"/>
      <c r="T12" s="138"/>
      <c r="U12" s="138"/>
      <c r="V12" s="138"/>
    </row>
    <row r="13" s="99" customFormat="1" ht="23.25" customHeight="1" spans="1:22">
      <c r="A13" s="161" t="s">
        <v>49</v>
      </c>
      <c r="B13" s="162">
        <v>270.67</v>
      </c>
      <c r="F13" s="131"/>
      <c r="G13" s="131"/>
      <c r="H13" s="131"/>
      <c r="L13" s="131"/>
      <c r="M13" s="131"/>
      <c r="N13" s="131"/>
      <c r="T13" s="138"/>
      <c r="U13" s="138"/>
      <c r="V13" s="138"/>
    </row>
    <row r="14" s="99" customFormat="1" ht="23.25" customHeight="1" spans="1:22">
      <c r="A14" s="161" t="s">
        <v>50</v>
      </c>
      <c r="B14" s="162">
        <v>34.1</v>
      </c>
      <c r="F14" s="131"/>
      <c r="G14" s="131"/>
      <c r="H14" s="131"/>
      <c r="L14" s="131"/>
      <c r="M14" s="131"/>
      <c r="N14" s="131"/>
      <c r="T14" s="138"/>
      <c r="U14" s="138"/>
      <c r="V14" s="138"/>
    </row>
    <row r="15" s="99" customFormat="1" ht="23.25" customHeight="1" spans="1:22">
      <c r="A15" s="161" t="s">
        <v>51</v>
      </c>
      <c r="B15" s="162">
        <v>146.01</v>
      </c>
      <c r="F15" s="131"/>
      <c r="G15" s="131"/>
      <c r="H15" s="131"/>
      <c r="L15" s="131"/>
      <c r="M15" s="131"/>
      <c r="N15" s="131"/>
      <c r="T15" s="138"/>
      <c r="U15" s="138"/>
      <c r="V15" s="138"/>
    </row>
    <row r="16" s="99" customFormat="1" ht="23.25" customHeight="1" spans="1:22">
      <c r="A16" s="161" t="s">
        <v>52</v>
      </c>
      <c r="B16" s="162"/>
      <c r="F16" s="131"/>
      <c r="G16" s="131"/>
      <c r="H16" s="131"/>
      <c r="L16" s="131"/>
      <c r="M16" s="131"/>
      <c r="N16" s="131"/>
      <c r="T16" s="138"/>
      <c r="U16" s="138"/>
      <c r="V16" s="138"/>
    </row>
    <row r="17" s="99" customFormat="1" ht="23.25" customHeight="1" spans="1:22">
      <c r="A17" s="161" t="s">
        <v>53</v>
      </c>
      <c r="B17" s="162">
        <v>566.94</v>
      </c>
      <c r="F17" s="131"/>
      <c r="G17" s="131"/>
      <c r="H17" s="131"/>
      <c r="L17" s="131"/>
      <c r="M17" s="131"/>
      <c r="N17" s="131"/>
      <c r="T17" s="138"/>
      <c r="U17" s="138"/>
      <c r="V17" s="138"/>
    </row>
    <row r="18" s="99" customFormat="1" ht="23.25" customHeight="1" spans="1:22">
      <c r="A18" s="161" t="s">
        <v>54</v>
      </c>
      <c r="B18" s="162">
        <v>11.79</v>
      </c>
      <c r="F18" s="131"/>
      <c r="G18" s="131"/>
      <c r="H18" s="131"/>
      <c r="L18" s="131"/>
      <c r="M18" s="131"/>
      <c r="N18" s="131"/>
      <c r="T18" s="138"/>
      <c r="U18" s="138"/>
      <c r="V18" s="138"/>
    </row>
    <row r="19" s="99" customFormat="1" ht="23.25" customHeight="1" spans="1:22">
      <c r="A19" s="161" t="s">
        <v>55</v>
      </c>
      <c r="B19" s="162"/>
      <c r="F19" s="131"/>
      <c r="G19" s="131"/>
      <c r="H19" s="131"/>
      <c r="L19" s="131"/>
      <c r="M19" s="131"/>
      <c r="N19" s="131"/>
      <c r="T19" s="138"/>
      <c r="U19" s="138"/>
      <c r="V19" s="138"/>
    </row>
    <row r="20" s="99" customFormat="1" ht="23.25" customHeight="1" spans="1:22">
      <c r="A20" s="161" t="s">
        <v>56</v>
      </c>
      <c r="B20" s="162"/>
      <c r="F20" s="131"/>
      <c r="G20" s="131"/>
      <c r="H20" s="131"/>
      <c r="L20" s="131"/>
      <c r="M20" s="131"/>
      <c r="N20" s="131"/>
      <c r="T20" s="138"/>
      <c r="U20" s="138"/>
      <c r="V20" s="138"/>
    </row>
    <row r="21" s="99" customFormat="1" ht="23.25" customHeight="1" spans="1:22">
      <c r="A21" s="161" t="s">
        <v>57</v>
      </c>
      <c r="B21" s="162"/>
      <c r="F21" s="131"/>
      <c r="G21" s="131"/>
      <c r="H21" s="131"/>
      <c r="L21" s="131"/>
      <c r="M21" s="131"/>
      <c r="N21" s="131"/>
      <c r="T21" s="138"/>
      <c r="U21" s="138"/>
      <c r="V21" s="138"/>
    </row>
    <row r="22" s="99" customFormat="1" ht="23.25" customHeight="1" spans="1:22">
      <c r="A22" s="161" t="s">
        <v>58</v>
      </c>
      <c r="B22" s="162"/>
      <c r="F22" s="131"/>
      <c r="G22" s="131"/>
      <c r="H22" s="131"/>
      <c r="L22" s="131"/>
      <c r="M22" s="131"/>
      <c r="N22" s="131"/>
      <c r="T22" s="138"/>
      <c r="U22" s="138"/>
      <c r="V22" s="138"/>
    </row>
    <row r="23" s="99" customFormat="1" ht="23.25" customHeight="1" spans="1:22">
      <c r="A23" s="161" t="s">
        <v>59</v>
      </c>
      <c r="B23" s="162"/>
      <c r="F23" s="131"/>
      <c r="G23" s="131"/>
      <c r="H23" s="131"/>
      <c r="L23" s="131"/>
      <c r="M23" s="131"/>
      <c r="N23" s="131"/>
      <c r="T23" s="138"/>
      <c r="U23" s="138"/>
      <c r="V23" s="138"/>
    </row>
    <row r="24" s="99" customFormat="1" ht="23.25" customHeight="1" spans="1:22">
      <c r="A24" s="161" t="s">
        <v>60</v>
      </c>
      <c r="B24" s="162">
        <v>61.54</v>
      </c>
      <c r="F24" s="131"/>
      <c r="G24" s="131"/>
      <c r="H24" s="131"/>
      <c r="L24" s="131"/>
      <c r="M24" s="131"/>
      <c r="N24" s="131"/>
      <c r="T24" s="138"/>
      <c r="U24" s="138"/>
      <c r="V24" s="138"/>
    </row>
    <row r="25" s="99" customFormat="1" ht="23.25" customHeight="1" spans="1:22">
      <c r="A25" s="161" t="s">
        <v>61</v>
      </c>
      <c r="B25" s="162"/>
      <c r="F25" s="131"/>
      <c r="G25" s="131"/>
      <c r="H25" s="131"/>
      <c r="L25" s="131"/>
      <c r="M25" s="131"/>
      <c r="N25" s="131"/>
      <c r="T25" s="138"/>
      <c r="U25" s="138"/>
      <c r="V25" s="138"/>
    </row>
    <row r="26" s="99" customFormat="1" ht="23.25" customHeight="1" spans="1:22">
      <c r="A26" s="161" t="s">
        <v>62</v>
      </c>
      <c r="B26" s="162">
        <v>1.55</v>
      </c>
      <c r="F26" s="131"/>
      <c r="G26" s="131"/>
      <c r="H26" s="131"/>
      <c r="L26" s="131"/>
      <c r="M26" s="131"/>
      <c r="N26" s="131"/>
      <c r="T26" s="138"/>
      <c r="U26" s="138"/>
      <c r="V26" s="138"/>
    </row>
    <row r="27" s="99" customFormat="1" ht="23.25" customHeight="1" spans="1:22">
      <c r="A27" s="161" t="s">
        <v>63</v>
      </c>
      <c r="B27" s="162"/>
      <c r="F27" s="131"/>
      <c r="G27" s="131"/>
      <c r="H27" s="131"/>
      <c r="L27" s="131"/>
      <c r="M27" s="131"/>
      <c r="N27" s="131"/>
      <c r="T27" s="138"/>
      <c r="U27" s="138"/>
      <c r="V27" s="138"/>
    </row>
    <row r="28" s="99" customFormat="1" ht="23.25" customHeight="1" spans="1:22">
      <c r="A28" s="161" t="s">
        <v>64</v>
      </c>
      <c r="B28" s="162"/>
      <c r="F28" s="131"/>
      <c r="G28" s="131"/>
      <c r="H28" s="131"/>
      <c r="L28" s="131"/>
      <c r="M28" s="131"/>
      <c r="N28" s="131"/>
      <c r="T28" s="138"/>
      <c r="U28" s="138"/>
      <c r="V28" s="138"/>
    </row>
    <row r="29" s="1" customFormat="1" ht="23.25" customHeight="1" spans="1:24">
      <c r="A29" s="107" t="s">
        <v>65</v>
      </c>
      <c r="B29" s="19">
        <v>0</v>
      </c>
      <c r="C29" s="20">
        <v>105429</v>
      </c>
      <c r="D29" s="21">
        <v>595734.14</v>
      </c>
      <c r="E29" s="1">
        <f>104401+13602</f>
        <v>118003</v>
      </c>
      <c r="F29" s="22" t="s">
        <v>36</v>
      </c>
      <c r="G29" s="22" t="s">
        <v>37</v>
      </c>
      <c r="H29" s="32">
        <v>596221.15</v>
      </c>
      <c r="I29" s="3" t="e">
        <f t="shared" si="0"/>
        <v>#VALUE!</v>
      </c>
      <c r="J29" s="20">
        <f t="shared" si="1"/>
        <v>596221.15</v>
      </c>
      <c r="K29" s="20">
        <v>75943</v>
      </c>
      <c r="L29" s="22" t="s">
        <v>36</v>
      </c>
      <c r="M29" s="22" t="s">
        <v>37</v>
      </c>
      <c r="N29" s="32">
        <v>643048.95</v>
      </c>
      <c r="O29" s="3" t="e">
        <f t="shared" si="2"/>
        <v>#VALUE!</v>
      </c>
      <c r="P29" s="20">
        <f t="shared" si="3"/>
        <v>643048.95</v>
      </c>
      <c r="R29" s="1">
        <v>717759</v>
      </c>
      <c r="T29" s="33" t="s">
        <v>36</v>
      </c>
      <c r="U29" s="33" t="s">
        <v>37</v>
      </c>
      <c r="V29" s="34">
        <v>659380.53</v>
      </c>
      <c r="W29" s="1">
        <f t="shared" si="4"/>
        <v>-659380.53</v>
      </c>
      <c r="X29" s="1" t="e">
        <f t="shared" si="5"/>
        <v>#VALUE!</v>
      </c>
    </row>
    <row r="30" s="1" customFormat="1" ht="23.25" customHeight="1" spans="1:24">
      <c r="A30" s="161" t="s">
        <v>66</v>
      </c>
      <c r="B30" s="19"/>
      <c r="C30" s="20"/>
      <c r="D30" s="20">
        <v>7616.62</v>
      </c>
      <c r="F30" s="22" t="s">
        <v>39</v>
      </c>
      <c r="G30" s="22" t="s">
        <v>40</v>
      </c>
      <c r="H30" s="32">
        <v>7616.62</v>
      </c>
      <c r="I30" s="3" t="e">
        <f t="shared" si="0"/>
        <v>#VALUE!</v>
      </c>
      <c r="J30" s="20">
        <f t="shared" si="1"/>
        <v>7616.62</v>
      </c>
      <c r="K30" s="20"/>
      <c r="L30" s="22" t="s">
        <v>39</v>
      </c>
      <c r="M30" s="22" t="s">
        <v>40</v>
      </c>
      <c r="N30" s="32">
        <v>7749.58</v>
      </c>
      <c r="O30" s="3" t="e">
        <f t="shared" si="2"/>
        <v>#VALUE!</v>
      </c>
      <c r="P30" s="20">
        <f t="shared" si="3"/>
        <v>7749.58</v>
      </c>
      <c r="T30" s="33" t="s">
        <v>39</v>
      </c>
      <c r="U30" s="33" t="s">
        <v>40</v>
      </c>
      <c r="V30" s="34">
        <v>8475.47</v>
      </c>
      <c r="W30" s="1">
        <f t="shared" si="4"/>
        <v>-8475.47</v>
      </c>
      <c r="X30" s="1" t="e">
        <f t="shared" si="5"/>
        <v>#VALUE!</v>
      </c>
    </row>
    <row r="31" s="1" customFormat="1" ht="23.25" customHeight="1" spans="1:22">
      <c r="A31" s="161" t="s">
        <v>67</v>
      </c>
      <c r="B31" s="19"/>
      <c r="C31" s="20"/>
      <c r="D31" s="20"/>
      <c r="F31" s="22"/>
      <c r="G31" s="22"/>
      <c r="H31" s="32"/>
      <c r="I31" s="3"/>
      <c r="J31" s="20"/>
      <c r="K31" s="20"/>
      <c r="L31" s="22"/>
      <c r="M31" s="22"/>
      <c r="N31" s="32"/>
      <c r="O31" s="3"/>
      <c r="P31" s="20"/>
      <c r="T31" s="33"/>
      <c r="U31" s="33"/>
      <c r="V31" s="34"/>
    </row>
    <row r="32" s="1" customFormat="1" ht="23.25" customHeight="1" spans="1:24">
      <c r="A32" s="26" t="s">
        <v>68</v>
      </c>
      <c r="B32" s="19"/>
      <c r="C32" s="20"/>
      <c r="D32" s="20">
        <v>3922.87</v>
      </c>
      <c r="F32" s="22" t="s">
        <v>42</v>
      </c>
      <c r="G32" s="22" t="s">
        <v>43</v>
      </c>
      <c r="H32" s="32">
        <v>3922.87</v>
      </c>
      <c r="I32" s="3" t="e">
        <f>F32-A32</f>
        <v>#VALUE!</v>
      </c>
      <c r="J32" s="20">
        <f t="shared" si="1"/>
        <v>3922.87</v>
      </c>
      <c r="K32" s="20">
        <v>750</v>
      </c>
      <c r="L32" s="22" t="s">
        <v>42</v>
      </c>
      <c r="M32" s="22" t="s">
        <v>43</v>
      </c>
      <c r="N32" s="32">
        <v>4041.81</v>
      </c>
      <c r="O32" s="3" t="e">
        <f>L32-A32</f>
        <v>#VALUE!</v>
      </c>
      <c r="P32" s="20">
        <f t="shared" si="3"/>
        <v>4041.81</v>
      </c>
      <c r="T32" s="33" t="s">
        <v>42</v>
      </c>
      <c r="U32" s="33" t="s">
        <v>43</v>
      </c>
      <c r="V32" s="34">
        <v>4680.94</v>
      </c>
      <c r="W32" s="1">
        <f t="shared" si="4"/>
        <v>-4680.94</v>
      </c>
      <c r="X32" s="1" t="e">
        <f t="shared" ref="X32:X37" si="6">T32-A32</f>
        <v>#VALUE!</v>
      </c>
    </row>
    <row r="33" s="1" customFormat="1" ht="23.25" customHeight="1" spans="1:24">
      <c r="A33" s="26" t="s">
        <v>69</v>
      </c>
      <c r="B33" s="19"/>
      <c r="C33" s="20"/>
      <c r="D33" s="20">
        <v>3922.87</v>
      </c>
      <c r="F33" s="22" t="s">
        <v>42</v>
      </c>
      <c r="G33" s="22" t="s">
        <v>43</v>
      </c>
      <c r="H33" s="32">
        <v>3922.87</v>
      </c>
      <c r="I33" s="3" t="e">
        <f>F33-A33</f>
        <v>#VALUE!</v>
      </c>
      <c r="J33" s="20">
        <f t="shared" si="1"/>
        <v>3922.87</v>
      </c>
      <c r="K33" s="20">
        <v>750</v>
      </c>
      <c r="L33" s="22" t="s">
        <v>42</v>
      </c>
      <c r="M33" s="22" t="s">
        <v>43</v>
      </c>
      <c r="N33" s="32">
        <v>4041.81</v>
      </c>
      <c r="O33" s="3" t="e">
        <f>L33-A33</f>
        <v>#VALUE!</v>
      </c>
      <c r="P33" s="20">
        <f t="shared" si="3"/>
        <v>4041.81</v>
      </c>
      <c r="T33" s="33" t="s">
        <v>42</v>
      </c>
      <c r="U33" s="33" t="s">
        <v>43</v>
      </c>
      <c r="V33" s="34">
        <v>4680.94</v>
      </c>
      <c r="W33" s="1">
        <f t="shared" si="4"/>
        <v>-4680.94</v>
      </c>
      <c r="X33" s="1" t="e">
        <f t="shared" si="6"/>
        <v>#VALUE!</v>
      </c>
    </row>
    <row r="34" s="1" customFormat="1" ht="23.25" customHeight="1" spans="1:23">
      <c r="A34" s="111" t="s">
        <v>70</v>
      </c>
      <c r="B34" s="142">
        <f>B5</f>
        <v>2162.4</v>
      </c>
      <c r="F34" s="16" t="str">
        <f t="shared" ref="F34:H34" si="7">""</f>
        <v/>
      </c>
      <c r="G34" s="16" t="str">
        <f t="shared" si="7"/>
        <v/>
      </c>
      <c r="H34" s="16" t="str">
        <f t="shared" si="7"/>
        <v/>
      </c>
      <c r="I34" s="3"/>
      <c r="L34" s="16" t="str">
        <f t="shared" ref="L34:N34" si="8">""</f>
        <v/>
      </c>
      <c r="M34" s="31" t="str">
        <f t="shared" si="8"/>
        <v/>
      </c>
      <c r="N34" s="16" t="str">
        <f t="shared" si="8"/>
        <v/>
      </c>
      <c r="V34" s="35" t="e">
        <f>V35+#REF!+#REF!+#REF!+#REF!+#REF!+#REF!+#REF!+#REF!+#REF!+#REF!+#REF!+#REF!+#REF!+#REF!+#REF!+#REF!+#REF!+#REF!+#REF!+#REF!</f>
        <v>#REF!</v>
      </c>
      <c r="W34" s="35" t="e">
        <f>W35+#REF!+#REF!+#REF!+#REF!+#REF!+#REF!+#REF!+#REF!+#REF!+#REF!+#REF!+#REF!+#REF!+#REF!+#REF!+#REF!+#REF!+#REF!+#REF!+#REF!</f>
        <v>#REF!</v>
      </c>
    </row>
    <row r="35" ht="19.5" customHeight="1" spans="16:24">
      <c r="P35" s="36"/>
      <c r="T35" s="37" t="s">
        <v>71</v>
      </c>
      <c r="U35" s="37" t="s">
        <v>72</v>
      </c>
      <c r="V35" s="38">
        <v>19998</v>
      </c>
      <c r="W35" s="4">
        <f t="shared" ref="W35:W37" si="9">B35-V35</f>
        <v>-19998</v>
      </c>
      <c r="X35" s="4">
        <f t="shared" si="6"/>
        <v>232</v>
      </c>
    </row>
    <row r="36" ht="19.5" customHeight="1" spans="16:24">
      <c r="P36" s="36"/>
      <c r="T36" s="37" t="s">
        <v>73</v>
      </c>
      <c r="U36" s="37" t="s">
        <v>74</v>
      </c>
      <c r="V36" s="38">
        <v>19998</v>
      </c>
      <c r="W36" s="4">
        <f t="shared" si="9"/>
        <v>-19998</v>
      </c>
      <c r="X36" s="4">
        <f t="shared" si="6"/>
        <v>23203</v>
      </c>
    </row>
    <row r="37" ht="19.5" customHeight="1" spans="16:24">
      <c r="P37" s="36"/>
      <c r="T37" s="37" t="s">
        <v>75</v>
      </c>
      <c r="U37" s="37" t="s">
        <v>76</v>
      </c>
      <c r="V37" s="38">
        <v>19998</v>
      </c>
      <c r="W37" s="4">
        <f t="shared" si="9"/>
        <v>-19998</v>
      </c>
      <c r="X37" s="4">
        <f t="shared" si="6"/>
        <v>2320301</v>
      </c>
    </row>
    <row r="38" ht="19.5" customHeight="1" spans="16:16">
      <c r="P38" s="36"/>
    </row>
    <row r="39" ht="19.5" customHeight="1" spans="16:16">
      <c r="P39" s="36"/>
    </row>
    <row r="40" ht="19.5" customHeight="1" spans="16:16">
      <c r="P40" s="36"/>
    </row>
    <row r="41" ht="19.5" customHeight="1" spans="16:16">
      <c r="P41" s="36"/>
    </row>
    <row r="42" ht="19.5" customHeight="1" spans="16:16">
      <c r="P42" s="36"/>
    </row>
    <row r="43" ht="19.5" customHeight="1" spans="16:16">
      <c r="P43" s="36"/>
    </row>
    <row r="44" ht="19.5" customHeight="1" spans="16:16">
      <c r="P44" s="36"/>
    </row>
    <row r="45" ht="19.5" customHeight="1" spans="16:16">
      <c r="P45" s="36"/>
    </row>
    <row r="46" ht="19.5" customHeight="1" spans="16:16">
      <c r="P46" s="36"/>
    </row>
    <row r="47" ht="19.5" customHeight="1" spans="16:16">
      <c r="P47" s="36"/>
    </row>
    <row r="48" ht="19.5" customHeight="1" spans="16:16">
      <c r="P48" s="36"/>
    </row>
    <row r="49" ht="19.5" customHeight="1" spans="16:16">
      <c r="P49" s="36"/>
    </row>
    <row r="50" ht="19.5" customHeight="1" spans="16:16">
      <c r="P50" s="36"/>
    </row>
  </sheetData>
  <mergeCells count="1">
    <mergeCell ref="A2:B2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382"/>
  <sheetViews>
    <sheetView workbookViewId="0">
      <selection activeCell="L24" sqref="L24"/>
    </sheetView>
  </sheetViews>
  <sheetFormatPr defaultColWidth="7" defaultRowHeight="15" outlineLevelCol="1"/>
  <cols>
    <col min="1" max="1" width="42.125" style="1" customWidth="1"/>
    <col min="2" max="2" width="26.375" style="3" customWidth="1"/>
    <col min="3" max="16384" width="7" style="4"/>
  </cols>
  <sheetData>
    <row r="1" ht="29.25" customHeight="1" spans="1:2">
      <c r="A1" s="8" t="s">
        <v>77</v>
      </c>
      <c r="B1" s="8"/>
    </row>
    <row r="2" ht="28.5" customHeight="1" spans="1:2">
      <c r="A2" s="9" t="s">
        <v>78</v>
      </c>
      <c r="B2" s="9"/>
    </row>
    <row r="3" s="1" customFormat="1" ht="21.75" customHeight="1" spans="2:2">
      <c r="B3" s="106" t="s">
        <v>31</v>
      </c>
    </row>
    <row r="4" s="1" customFormat="1" ht="20.25" customHeight="1" spans="1:2">
      <c r="A4" s="157" t="s">
        <v>79</v>
      </c>
      <c r="B4" s="157" t="s">
        <v>4</v>
      </c>
    </row>
    <row r="5" s="97" customFormat="1" ht="20.25" customHeight="1" spans="1:2">
      <c r="A5" s="158" t="s">
        <v>38</v>
      </c>
      <c r="B5" s="159">
        <f>SUM(B6,B18,B27,B39,B51,B62,B73,B85,B94,B104,B119,B128,B139,B151,B161,B174,B181,B188,B197,B203,B210,B218,B225,B231,B237,B243,B249,B255)</f>
        <v>1039.03</v>
      </c>
    </row>
    <row r="6" s="99" customFormat="1" ht="20.25" customHeight="1" spans="1:2">
      <c r="A6" s="158" t="s">
        <v>80</v>
      </c>
      <c r="B6" s="159">
        <v>0.3</v>
      </c>
    </row>
    <row r="7" s="1" customFormat="1" ht="20.25" customHeight="1" spans="1:2">
      <c r="A7" s="158" t="s">
        <v>81</v>
      </c>
      <c r="B7" s="159"/>
    </row>
    <row r="8" s="1" customFormat="1" ht="20.25" customHeight="1" spans="1:2">
      <c r="A8" s="158" t="s">
        <v>82</v>
      </c>
      <c r="B8" s="159">
        <v>0.3</v>
      </c>
    </row>
    <row r="9" s="1" customFormat="1" ht="20.25" customHeight="1" spans="1:2">
      <c r="A9" s="158" t="s">
        <v>83</v>
      </c>
      <c r="B9" s="159"/>
    </row>
    <row r="10" s="1" customFormat="1" ht="20.25" customHeight="1" spans="1:2">
      <c r="A10" s="158" t="s">
        <v>84</v>
      </c>
      <c r="B10" s="159"/>
    </row>
    <row r="11" s="1" customFormat="1" ht="20.25" customHeight="1" spans="1:2">
      <c r="A11" s="158" t="s">
        <v>85</v>
      </c>
      <c r="B11" s="159"/>
    </row>
    <row r="12" s="1" customFormat="1" ht="20.25" customHeight="1" spans="1:2">
      <c r="A12" s="158" t="s">
        <v>86</v>
      </c>
      <c r="B12" s="159"/>
    </row>
    <row r="13" ht="19.5" customHeight="1" spans="1:2">
      <c r="A13" s="158" t="s">
        <v>87</v>
      </c>
      <c r="B13" s="159"/>
    </row>
    <row r="14" ht="19.5" customHeight="1" spans="1:2">
      <c r="A14" s="158" t="s">
        <v>88</v>
      </c>
      <c r="B14" s="159"/>
    </row>
    <row r="15" ht="19.5" customHeight="1" spans="1:2">
      <c r="A15" s="158" t="s">
        <v>89</v>
      </c>
      <c r="B15" s="159"/>
    </row>
    <row r="16" ht="19.5" customHeight="1" spans="1:2">
      <c r="A16" s="158" t="s">
        <v>90</v>
      </c>
      <c r="B16" s="159"/>
    </row>
    <row r="17" ht="19.5" customHeight="1" spans="1:2">
      <c r="A17" s="158" t="s">
        <v>91</v>
      </c>
      <c r="B17" s="159"/>
    </row>
    <row r="18" ht="19.5" customHeight="1" spans="1:2">
      <c r="A18" s="158" t="s">
        <v>92</v>
      </c>
      <c r="B18" s="159">
        <f>SUM(B19:B26)</f>
        <v>0</v>
      </c>
    </row>
    <row r="19" ht="19.5" customHeight="1" spans="1:2">
      <c r="A19" s="158" t="s">
        <v>81</v>
      </c>
      <c r="B19" s="159"/>
    </row>
    <row r="20" ht="19.5" customHeight="1" spans="1:2">
      <c r="A20" s="158" t="s">
        <v>82</v>
      </c>
      <c r="B20" s="159"/>
    </row>
    <row r="21" ht="19.5" customHeight="1" spans="1:2">
      <c r="A21" s="158" t="s">
        <v>83</v>
      </c>
      <c r="B21" s="159"/>
    </row>
    <row r="22" ht="19.5" customHeight="1" spans="1:2">
      <c r="A22" s="158" t="s">
        <v>93</v>
      </c>
      <c r="B22" s="159"/>
    </row>
    <row r="23" ht="19.5" customHeight="1" spans="1:2">
      <c r="A23" s="158" t="s">
        <v>94</v>
      </c>
      <c r="B23" s="159"/>
    </row>
    <row r="24" ht="19.5" customHeight="1" spans="1:2">
      <c r="A24" s="158" t="s">
        <v>95</v>
      </c>
      <c r="B24" s="159"/>
    </row>
    <row r="25" ht="19.5" customHeight="1" spans="1:2">
      <c r="A25" s="158" t="s">
        <v>90</v>
      </c>
      <c r="B25" s="159"/>
    </row>
    <row r="26" ht="19.5" customHeight="1" spans="1:2">
      <c r="A26" s="158" t="s">
        <v>96</v>
      </c>
      <c r="B26" s="159"/>
    </row>
    <row r="27" ht="19.5" customHeight="1" spans="1:2">
      <c r="A27" s="158" t="s">
        <v>97</v>
      </c>
      <c r="B27" s="159">
        <f>SUM(B28:B38)</f>
        <v>1031.37</v>
      </c>
    </row>
    <row r="28" ht="19.5" customHeight="1" spans="1:2">
      <c r="A28" s="158" t="s">
        <v>81</v>
      </c>
      <c r="B28" s="159">
        <v>467.74</v>
      </c>
    </row>
    <row r="29" s="97" customFormat="1" ht="20.25" customHeight="1" spans="1:2">
      <c r="A29" s="158" t="s">
        <v>82</v>
      </c>
      <c r="B29" s="159">
        <v>107.76</v>
      </c>
    </row>
    <row r="30" s="97" customFormat="1" ht="20.25" customHeight="1" spans="1:2">
      <c r="A30" s="158" t="s">
        <v>83</v>
      </c>
      <c r="B30" s="159"/>
    </row>
    <row r="31" s="97" customFormat="1" ht="20.25" customHeight="1" spans="1:2">
      <c r="A31" s="158" t="s">
        <v>98</v>
      </c>
      <c r="B31" s="159"/>
    </row>
    <row r="32" s="97" customFormat="1" ht="20.25" customHeight="1" spans="1:2">
      <c r="A32" s="158" t="s">
        <v>99</v>
      </c>
      <c r="B32" s="159"/>
    </row>
    <row r="33" s="97" customFormat="1" ht="20.25" customHeight="1" spans="1:2">
      <c r="A33" s="158" t="s">
        <v>100</v>
      </c>
      <c r="B33" s="159"/>
    </row>
    <row r="34" s="97" customFormat="1" ht="20.25" customHeight="1" spans="1:2">
      <c r="A34" s="158" t="s">
        <v>101</v>
      </c>
      <c r="B34" s="159"/>
    </row>
    <row r="35" s="97" customFormat="1" ht="20.25" customHeight="1" spans="1:2">
      <c r="A35" s="158" t="s">
        <v>102</v>
      </c>
      <c r="B35" s="159"/>
    </row>
    <row r="36" s="97" customFormat="1" ht="20.25" customHeight="1" spans="1:2">
      <c r="A36" s="158" t="s">
        <v>103</v>
      </c>
      <c r="B36" s="159"/>
    </row>
    <row r="37" s="97" customFormat="1" ht="20.25" customHeight="1" spans="1:2">
      <c r="A37" s="158" t="s">
        <v>90</v>
      </c>
      <c r="B37" s="159">
        <v>455.87</v>
      </c>
    </row>
    <row r="38" s="97" customFormat="1" ht="20.25" customHeight="1" spans="1:2">
      <c r="A38" s="158" t="s">
        <v>104</v>
      </c>
      <c r="B38" s="159"/>
    </row>
    <row r="39" s="97" customFormat="1" ht="20.25" customHeight="1" spans="1:2">
      <c r="A39" s="158" t="s">
        <v>105</v>
      </c>
      <c r="B39" s="159">
        <f>SUM(B40:B50)</f>
        <v>0</v>
      </c>
    </row>
    <row r="40" s="97" customFormat="1" ht="20.25" customHeight="1" spans="1:2">
      <c r="A40" s="158" t="s">
        <v>81</v>
      </c>
      <c r="B40" s="159"/>
    </row>
    <row r="41" s="97" customFormat="1" ht="20.25" customHeight="1" spans="1:2">
      <c r="A41" s="158" t="s">
        <v>82</v>
      </c>
      <c r="B41" s="159"/>
    </row>
    <row r="42" s="97" customFormat="1" ht="20.25" customHeight="1" spans="1:2">
      <c r="A42" s="158" t="s">
        <v>83</v>
      </c>
      <c r="B42" s="159"/>
    </row>
    <row r="43" s="97" customFormat="1" ht="20.25" customHeight="1" spans="1:2">
      <c r="A43" s="158" t="s">
        <v>106</v>
      </c>
      <c r="B43" s="159"/>
    </row>
    <row r="44" s="97" customFormat="1" ht="20.25" customHeight="1" spans="1:2">
      <c r="A44" s="158" t="s">
        <v>107</v>
      </c>
      <c r="B44" s="159"/>
    </row>
    <row r="45" s="97" customFormat="1" ht="20.25" customHeight="1" spans="1:2">
      <c r="A45" s="158" t="s">
        <v>108</v>
      </c>
      <c r="B45" s="159"/>
    </row>
    <row r="46" s="97" customFormat="1" ht="20.25" customHeight="1" spans="1:2">
      <c r="A46" s="158" t="s">
        <v>109</v>
      </c>
      <c r="B46" s="159"/>
    </row>
    <row r="47" s="97" customFormat="1" ht="20.25" customHeight="1" spans="1:2">
      <c r="A47" s="158" t="s">
        <v>110</v>
      </c>
      <c r="B47" s="159"/>
    </row>
    <row r="48" s="97" customFormat="1" ht="20.25" customHeight="1" spans="1:2">
      <c r="A48" s="158" t="s">
        <v>111</v>
      </c>
      <c r="B48" s="159"/>
    </row>
    <row r="49" s="97" customFormat="1" ht="20.25" customHeight="1" spans="1:2">
      <c r="A49" s="158" t="s">
        <v>90</v>
      </c>
      <c r="B49" s="159"/>
    </row>
    <row r="50" s="97" customFormat="1" ht="20.25" customHeight="1" spans="1:2">
      <c r="A50" s="158" t="s">
        <v>112</v>
      </c>
      <c r="B50" s="159"/>
    </row>
    <row r="51" s="97" customFormat="1" ht="20.25" customHeight="1" spans="1:2">
      <c r="A51" s="158" t="s">
        <v>113</v>
      </c>
      <c r="B51" s="159">
        <f>SUM(B52:B61)</f>
        <v>0</v>
      </c>
    </row>
    <row r="52" s="97" customFormat="1" ht="20.25" customHeight="1" spans="1:2">
      <c r="A52" s="158" t="s">
        <v>81</v>
      </c>
      <c r="B52" s="159"/>
    </row>
    <row r="53" s="97" customFormat="1" ht="20.25" customHeight="1" spans="1:2">
      <c r="A53" s="158" t="s">
        <v>82</v>
      </c>
      <c r="B53" s="159"/>
    </row>
    <row r="54" s="97" customFormat="1" ht="20.25" customHeight="1" spans="1:2">
      <c r="A54" s="158" t="s">
        <v>83</v>
      </c>
      <c r="B54" s="159"/>
    </row>
    <row r="55" s="97" customFormat="1" ht="20.25" customHeight="1" spans="1:2">
      <c r="A55" s="158" t="s">
        <v>114</v>
      </c>
      <c r="B55" s="159"/>
    </row>
    <row r="56" s="97" customFormat="1" ht="20.25" customHeight="1" spans="1:2">
      <c r="A56" s="158" t="s">
        <v>115</v>
      </c>
      <c r="B56" s="159"/>
    </row>
    <row r="57" s="97" customFormat="1" ht="20.25" customHeight="1" spans="1:2">
      <c r="A57" s="158" t="s">
        <v>116</v>
      </c>
      <c r="B57" s="159"/>
    </row>
    <row r="58" s="97" customFormat="1" ht="20.25" customHeight="1" spans="1:2">
      <c r="A58" s="158" t="s">
        <v>117</v>
      </c>
      <c r="B58" s="159"/>
    </row>
    <row r="59" s="97" customFormat="1" ht="20.25" customHeight="1" spans="1:2">
      <c r="A59" s="158" t="s">
        <v>118</v>
      </c>
      <c r="B59" s="159"/>
    </row>
    <row r="60" s="97" customFormat="1" ht="20.25" customHeight="1" spans="1:2">
      <c r="A60" s="158" t="s">
        <v>90</v>
      </c>
      <c r="B60" s="159"/>
    </row>
    <row r="61" s="97" customFormat="1" ht="20.25" customHeight="1" spans="1:2">
      <c r="A61" s="158" t="s">
        <v>119</v>
      </c>
      <c r="B61" s="159"/>
    </row>
    <row r="62" s="97" customFormat="1" ht="20.25" customHeight="1" spans="1:2">
      <c r="A62" s="158" t="s">
        <v>120</v>
      </c>
      <c r="B62" s="159">
        <f>SUM(B63:B72)</f>
        <v>0</v>
      </c>
    </row>
    <row r="63" s="97" customFormat="1" ht="20.25" customHeight="1" spans="1:2">
      <c r="A63" s="158" t="s">
        <v>81</v>
      </c>
      <c r="B63" s="159"/>
    </row>
    <row r="64" s="97" customFormat="1" ht="20.25" customHeight="1" spans="1:2">
      <c r="A64" s="158" t="s">
        <v>82</v>
      </c>
      <c r="B64" s="159"/>
    </row>
    <row r="65" s="97" customFormat="1" ht="20.25" customHeight="1" spans="1:2">
      <c r="A65" s="158" t="s">
        <v>83</v>
      </c>
      <c r="B65" s="159"/>
    </row>
    <row r="66" s="97" customFormat="1" ht="20.25" customHeight="1" spans="1:2">
      <c r="A66" s="158" t="s">
        <v>121</v>
      </c>
      <c r="B66" s="159"/>
    </row>
    <row r="67" s="97" customFormat="1" ht="20.25" customHeight="1" spans="1:2">
      <c r="A67" s="158" t="s">
        <v>122</v>
      </c>
      <c r="B67" s="159"/>
    </row>
    <row r="68" s="97" customFormat="1" ht="20.25" customHeight="1" spans="1:2">
      <c r="A68" s="158" t="s">
        <v>123</v>
      </c>
      <c r="B68" s="159"/>
    </row>
    <row r="69" s="97" customFormat="1" ht="20.25" customHeight="1" spans="1:2">
      <c r="A69" s="158" t="s">
        <v>124</v>
      </c>
      <c r="B69" s="159"/>
    </row>
    <row r="70" s="97" customFormat="1" ht="20.25" customHeight="1" spans="1:2">
      <c r="A70" s="158" t="s">
        <v>125</v>
      </c>
      <c r="B70" s="159"/>
    </row>
    <row r="71" s="97" customFormat="1" ht="20.25" customHeight="1" spans="1:2">
      <c r="A71" s="158" t="s">
        <v>90</v>
      </c>
      <c r="B71" s="159"/>
    </row>
    <row r="72" s="97" customFormat="1" ht="20.25" customHeight="1" spans="1:2">
      <c r="A72" s="158" t="s">
        <v>126</v>
      </c>
      <c r="B72" s="159"/>
    </row>
    <row r="73" s="97" customFormat="1" ht="20.25" customHeight="1" spans="1:2">
      <c r="A73" s="158" t="s">
        <v>127</v>
      </c>
      <c r="B73" s="159">
        <f>SUM(B74:B84)</f>
        <v>0</v>
      </c>
    </row>
    <row r="74" s="97" customFormat="1" ht="20.25" customHeight="1" spans="1:2">
      <c r="A74" s="158" t="s">
        <v>81</v>
      </c>
      <c r="B74" s="159"/>
    </row>
    <row r="75" s="97" customFormat="1" ht="20.25" customHeight="1" spans="1:2">
      <c r="A75" s="158" t="s">
        <v>82</v>
      </c>
      <c r="B75" s="159"/>
    </row>
    <row r="76" s="97" customFormat="1" ht="20.25" customHeight="1" spans="1:2">
      <c r="A76" s="158" t="s">
        <v>83</v>
      </c>
      <c r="B76" s="159"/>
    </row>
    <row r="77" s="97" customFormat="1" ht="20.25" customHeight="1" spans="1:2">
      <c r="A77" s="158" t="s">
        <v>128</v>
      </c>
      <c r="B77" s="159"/>
    </row>
    <row r="78" s="97" customFormat="1" ht="20.25" customHeight="1" spans="1:2">
      <c r="A78" s="158" t="s">
        <v>129</v>
      </c>
      <c r="B78" s="159"/>
    </row>
    <row r="79" s="97" customFormat="1" ht="20.25" customHeight="1" spans="1:2">
      <c r="A79" s="158" t="s">
        <v>130</v>
      </c>
      <c r="B79" s="159"/>
    </row>
    <row r="80" s="97" customFormat="1" ht="20.25" customHeight="1" spans="1:2">
      <c r="A80" s="158" t="s">
        <v>131</v>
      </c>
      <c r="B80" s="159"/>
    </row>
    <row r="81" s="97" customFormat="1" ht="20.25" customHeight="1" spans="1:2">
      <c r="A81" s="158" t="s">
        <v>132</v>
      </c>
      <c r="B81" s="159"/>
    </row>
    <row r="82" s="97" customFormat="1" ht="20.25" customHeight="1" spans="1:2">
      <c r="A82" s="158" t="s">
        <v>124</v>
      </c>
      <c r="B82" s="159"/>
    </row>
    <row r="83" s="97" customFormat="1" ht="20.25" customHeight="1" spans="1:2">
      <c r="A83" s="158" t="s">
        <v>90</v>
      </c>
      <c r="B83" s="159"/>
    </row>
    <row r="84" s="97" customFormat="1" ht="20.25" customHeight="1" spans="1:2">
      <c r="A84" s="158" t="s">
        <v>133</v>
      </c>
      <c r="B84" s="159"/>
    </row>
    <row r="85" s="97" customFormat="1" ht="20.25" customHeight="1" spans="1:2">
      <c r="A85" s="158" t="s">
        <v>134</v>
      </c>
      <c r="B85" s="159">
        <f>SUM(B86:B93)</f>
        <v>0</v>
      </c>
    </row>
    <row r="86" s="97" customFormat="1" ht="20.25" customHeight="1" spans="1:2">
      <c r="A86" s="158" t="s">
        <v>81</v>
      </c>
      <c r="B86" s="159"/>
    </row>
    <row r="87" s="97" customFormat="1" ht="20.25" customHeight="1" spans="1:2">
      <c r="A87" s="158" t="s">
        <v>82</v>
      </c>
      <c r="B87" s="159"/>
    </row>
    <row r="88" s="97" customFormat="1" ht="20.25" customHeight="1" spans="1:2">
      <c r="A88" s="158" t="s">
        <v>83</v>
      </c>
      <c r="B88" s="159"/>
    </row>
    <row r="89" s="97" customFormat="1" ht="20.25" customHeight="1" spans="1:2">
      <c r="A89" s="158" t="s">
        <v>135</v>
      </c>
      <c r="B89" s="159"/>
    </row>
    <row r="90" s="97" customFormat="1" ht="20.25" customHeight="1" spans="1:2">
      <c r="A90" s="158" t="s">
        <v>136</v>
      </c>
      <c r="B90" s="159"/>
    </row>
    <row r="91" s="97" customFormat="1" ht="20.25" customHeight="1" spans="1:2">
      <c r="A91" s="158" t="s">
        <v>124</v>
      </c>
      <c r="B91" s="159"/>
    </row>
    <row r="92" s="97" customFormat="1" ht="20.25" customHeight="1" spans="1:2">
      <c r="A92" s="158" t="s">
        <v>90</v>
      </c>
      <c r="B92" s="159"/>
    </row>
    <row r="93" s="97" customFormat="1" ht="20.25" customHeight="1" spans="1:2">
      <c r="A93" s="158" t="s">
        <v>137</v>
      </c>
      <c r="B93" s="159"/>
    </row>
    <row r="94" s="97" customFormat="1" ht="20.25" customHeight="1" spans="1:2">
      <c r="A94" s="158" t="s">
        <v>138</v>
      </c>
      <c r="B94" s="159">
        <f>SUM(B95:B103)</f>
        <v>0</v>
      </c>
    </row>
    <row r="95" s="97" customFormat="1" ht="20.25" customHeight="1" spans="1:2">
      <c r="A95" s="158" t="s">
        <v>81</v>
      </c>
      <c r="B95" s="159"/>
    </row>
    <row r="96" s="97" customFormat="1" ht="20.25" customHeight="1" spans="1:2">
      <c r="A96" s="158" t="s">
        <v>82</v>
      </c>
      <c r="B96" s="159"/>
    </row>
    <row r="97" s="97" customFormat="1" ht="20.25" customHeight="1" spans="1:2">
      <c r="A97" s="158" t="s">
        <v>83</v>
      </c>
      <c r="B97" s="159"/>
    </row>
    <row r="98" s="97" customFormat="1" ht="20.25" customHeight="1" spans="1:2">
      <c r="A98" s="158" t="s">
        <v>139</v>
      </c>
      <c r="B98" s="159"/>
    </row>
    <row r="99" s="97" customFormat="1" ht="20.25" customHeight="1" spans="1:2">
      <c r="A99" s="158" t="s">
        <v>140</v>
      </c>
      <c r="B99" s="159"/>
    </row>
    <row r="100" s="97" customFormat="1" ht="20.25" customHeight="1" spans="1:2">
      <c r="A100" s="158" t="s">
        <v>141</v>
      </c>
      <c r="B100" s="159"/>
    </row>
    <row r="101" s="97" customFormat="1" ht="20.25" customHeight="1" spans="1:2">
      <c r="A101" s="158" t="s">
        <v>124</v>
      </c>
      <c r="B101" s="159"/>
    </row>
    <row r="102" s="97" customFormat="1" ht="20.25" customHeight="1" spans="1:2">
      <c r="A102" s="158" t="s">
        <v>90</v>
      </c>
      <c r="B102" s="159"/>
    </row>
    <row r="103" s="97" customFormat="1" ht="20.25" customHeight="1" spans="1:2">
      <c r="A103" s="158" t="s">
        <v>142</v>
      </c>
      <c r="B103" s="159"/>
    </row>
    <row r="104" s="97" customFormat="1" ht="20.25" customHeight="1" spans="1:2">
      <c r="A104" s="158" t="s">
        <v>143</v>
      </c>
      <c r="B104" s="159">
        <f>SUM(B105:B118)</f>
        <v>0</v>
      </c>
    </row>
    <row r="105" s="97" customFormat="1" ht="20.25" customHeight="1" spans="1:2">
      <c r="A105" s="158" t="s">
        <v>81</v>
      </c>
      <c r="B105" s="159"/>
    </row>
    <row r="106" s="97" customFormat="1" ht="20.25" customHeight="1" spans="1:2">
      <c r="A106" s="158" t="s">
        <v>82</v>
      </c>
      <c r="B106" s="159"/>
    </row>
    <row r="107" s="97" customFormat="1" ht="20.25" customHeight="1" spans="1:2">
      <c r="A107" s="158" t="s">
        <v>83</v>
      </c>
      <c r="B107" s="159"/>
    </row>
    <row r="108" s="97" customFormat="1" ht="20.25" customHeight="1" spans="1:2">
      <c r="A108" s="158" t="s">
        <v>144</v>
      </c>
      <c r="B108" s="159"/>
    </row>
    <row r="109" s="97" customFormat="1" ht="20.25" customHeight="1" spans="1:2">
      <c r="A109" s="158" t="s">
        <v>145</v>
      </c>
      <c r="B109" s="159"/>
    </row>
    <row r="110" s="97" customFormat="1" ht="20.25" customHeight="1" spans="1:2">
      <c r="A110" s="158" t="s">
        <v>146</v>
      </c>
      <c r="B110" s="159"/>
    </row>
    <row r="111" s="97" customFormat="1" ht="20.25" customHeight="1" spans="1:2">
      <c r="A111" s="158" t="s">
        <v>147</v>
      </c>
      <c r="B111" s="159"/>
    </row>
    <row r="112" s="97" customFormat="1" ht="20.25" customHeight="1" spans="1:2">
      <c r="A112" s="158" t="s">
        <v>148</v>
      </c>
      <c r="B112" s="159"/>
    </row>
    <row r="113" s="97" customFormat="1" ht="20.25" customHeight="1" spans="1:2">
      <c r="A113" s="158" t="s">
        <v>149</v>
      </c>
      <c r="B113" s="159"/>
    </row>
    <row r="114" s="97" customFormat="1" ht="20.25" customHeight="1" spans="1:2">
      <c r="A114" s="158" t="s">
        <v>150</v>
      </c>
      <c r="B114" s="159"/>
    </row>
    <row r="115" s="97" customFormat="1" ht="20.25" customHeight="1" spans="1:2">
      <c r="A115" s="158" t="s">
        <v>151</v>
      </c>
      <c r="B115" s="159"/>
    </row>
    <row r="116" s="97" customFormat="1" ht="20.25" customHeight="1" spans="1:2">
      <c r="A116" s="158" t="s">
        <v>152</v>
      </c>
      <c r="B116" s="159"/>
    </row>
    <row r="117" s="97" customFormat="1" ht="20.25" customHeight="1" spans="1:2">
      <c r="A117" s="158" t="s">
        <v>90</v>
      </c>
      <c r="B117" s="159"/>
    </row>
    <row r="118" s="97" customFormat="1" ht="20.25" customHeight="1" spans="1:2">
      <c r="A118" s="158" t="s">
        <v>153</v>
      </c>
      <c r="B118" s="159"/>
    </row>
    <row r="119" s="97" customFormat="1" ht="20.25" customHeight="1" spans="1:2">
      <c r="A119" s="158" t="s">
        <v>154</v>
      </c>
      <c r="B119" s="159">
        <f>SUM(B120:B127)</f>
        <v>4.36</v>
      </c>
    </row>
    <row r="120" s="97" customFormat="1" ht="20.25" customHeight="1" spans="1:2">
      <c r="A120" s="158" t="s">
        <v>81</v>
      </c>
      <c r="B120" s="159">
        <v>4.36</v>
      </c>
    </row>
    <row r="121" s="97" customFormat="1" ht="20.25" customHeight="1" spans="1:2">
      <c r="A121" s="158" t="s">
        <v>82</v>
      </c>
      <c r="B121" s="159"/>
    </row>
    <row r="122" s="97" customFormat="1" ht="20.25" customHeight="1" spans="1:2">
      <c r="A122" s="158" t="s">
        <v>83</v>
      </c>
      <c r="B122" s="159"/>
    </row>
    <row r="123" s="97" customFormat="1" ht="20.25" customHeight="1" spans="1:2">
      <c r="A123" s="158" t="s">
        <v>155</v>
      </c>
      <c r="B123" s="159"/>
    </row>
    <row r="124" s="97" customFormat="1" ht="20.25" customHeight="1" spans="1:2">
      <c r="A124" s="158" t="s">
        <v>156</v>
      </c>
      <c r="B124" s="159"/>
    </row>
    <row r="125" s="97" customFormat="1" ht="20.25" customHeight="1" spans="1:2">
      <c r="A125" s="158" t="s">
        <v>157</v>
      </c>
      <c r="B125" s="159"/>
    </row>
    <row r="126" s="97" customFormat="1" ht="20.25" customHeight="1" spans="1:2">
      <c r="A126" s="158" t="s">
        <v>90</v>
      </c>
      <c r="B126" s="159"/>
    </row>
    <row r="127" s="97" customFormat="1" ht="20.25" customHeight="1" spans="1:2">
      <c r="A127" s="158" t="s">
        <v>158</v>
      </c>
      <c r="B127" s="159"/>
    </row>
    <row r="128" s="97" customFormat="1" ht="20.25" customHeight="1" spans="1:2">
      <c r="A128" s="158" t="s">
        <v>159</v>
      </c>
      <c r="B128" s="159">
        <f>SUM(B129:B138)</f>
        <v>0</v>
      </c>
    </row>
    <row r="129" s="97" customFormat="1" ht="20.25" customHeight="1" spans="1:2">
      <c r="A129" s="158" t="s">
        <v>81</v>
      </c>
      <c r="B129" s="159"/>
    </row>
    <row r="130" s="97" customFormat="1" ht="20.25" customHeight="1" spans="1:2">
      <c r="A130" s="158" t="s">
        <v>82</v>
      </c>
      <c r="B130" s="159"/>
    </row>
    <row r="131" s="97" customFormat="1" ht="20.25" customHeight="1" spans="1:2">
      <c r="A131" s="158" t="s">
        <v>83</v>
      </c>
      <c r="B131" s="159"/>
    </row>
    <row r="132" s="97" customFormat="1" ht="20.25" customHeight="1" spans="1:2">
      <c r="A132" s="158" t="s">
        <v>160</v>
      </c>
      <c r="B132" s="159"/>
    </row>
    <row r="133" s="97" customFormat="1" ht="20.25" customHeight="1" spans="1:2">
      <c r="A133" s="158" t="s">
        <v>161</v>
      </c>
      <c r="B133" s="159"/>
    </row>
    <row r="134" s="97" customFormat="1" ht="20.25" customHeight="1" spans="1:2">
      <c r="A134" s="158" t="s">
        <v>162</v>
      </c>
      <c r="B134" s="159"/>
    </row>
    <row r="135" s="97" customFormat="1" ht="20.25" customHeight="1" spans="1:2">
      <c r="A135" s="158" t="s">
        <v>163</v>
      </c>
      <c r="B135" s="159"/>
    </row>
    <row r="136" s="97" customFormat="1" ht="20.25" customHeight="1" spans="1:2">
      <c r="A136" s="158" t="s">
        <v>164</v>
      </c>
      <c r="B136" s="159"/>
    </row>
    <row r="137" s="97" customFormat="1" ht="20.25" customHeight="1" spans="1:2">
      <c r="A137" s="158" t="s">
        <v>90</v>
      </c>
      <c r="B137" s="159"/>
    </row>
    <row r="138" s="97" customFormat="1" ht="20.25" customHeight="1" spans="1:2">
      <c r="A138" s="158" t="s">
        <v>165</v>
      </c>
      <c r="B138" s="159"/>
    </row>
    <row r="139" s="97" customFormat="1" ht="20.25" customHeight="1" spans="1:2">
      <c r="A139" s="158" t="s">
        <v>166</v>
      </c>
      <c r="B139" s="159">
        <f>SUM(B140:B150)</f>
        <v>0</v>
      </c>
    </row>
    <row r="140" s="97" customFormat="1" ht="20.25" customHeight="1" spans="1:2">
      <c r="A140" s="158" t="s">
        <v>81</v>
      </c>
      <c r="B140" s="159"/>
    </row>
    <row r="141" s="97" customFormat="1" ht="20.25" customHeight="1" spans="1:2">
      <c r="A141" s="158" t="s">
        <v>82</v>
      </c>
      <c r="B141" s="159"/>
    </row>
    <row r="142" s="97" customFormat="1" ht="20.25" customHeight="1" spans="1:2">
      <c r="A142" s="158" t="s">
        <v>83</v>
      </c>
      <c r="B142" s="159"/>
    </row>
    <row r="143" s="97" customFormat="1" ht="20.25" customHeight="1" spans="1:2">
      <c r="A143" s="158" t="s">
        <v>167</v>
      </c>
      <c r="B143" s="159"/>
    </row>
    <row r="144" s="97" customFormat="1" ht="20.25" customHeight="1" spans="1:2">
      <c r="A144" s="158" t="s">
        <v>168</v>
      </c>
      <c r="B144" s="159"/>
    </row>
    <row r="145" s="97" customFormat="1" ht="20.25" customHeight="1" spans="1:2">
      <c r="A145" s="158" t="s">
        <v>169</v>
      </c>
      <c r="B145" s="159"/>
    </row>
    <row r="146" s="97" customFormat="1" ht="20.25" customHeight="1" spans="1:2">
      <c r="A146" s="158" t="s">
        <v>170</v>
      </c>
      <c r="B146" s="159"/>
    </row>
    <row r="147" s="97" customFormat="1" ht="20.25" customHeight="1" spans="1:2">
      <c r="A147" s="158" t="s">
        <v>171</v>
      </c>
      <c r="B147" s="159"/>
    </row>
    <row r="148" s="97" customFormat="1" ht="20.25" customHeight="1" spans="1:2">
      <c r="A148" s="158" t="s">
        <v>172</v>
      </c>
      <c r="B148" s="159"/>
    </row>
    <row r="149" s="97" customFormat="1" ht="20.25" customHeight="1" spans="1:2">
      <c r="A149" s="158" t="s">
        <v>90</v>
      </c>
      <c r="B149" s="159"/>
    </row>
    <row r="150" s="97" customFormat="1" ht="20.25" customHeight="1" spans="1:2">
      <c r="A150" s="158" t="s">
        <v>173</v>
      </c>
      <c r="B150" s="159"/>
    </row>
    <row r="151" s="97" customFormat="1" ht="20.25" customHeight="1" spans="1:2">
      <c r="A151" s="158" t="s">
        <v>174</v>
      </c>
      <c r="B151" s="159">
        <f>SUM(B152:B160)</f>
        <v>0</v>
      </c>
    </row>
    <row r="152" s="97" customFormat="1" ht="20.25" customHeight="1" spans="1:2">
      <c r="A152" s="158" t="s">
        <v>81</v>
      </c>
      <c r="B152" s="159"/>
    </row>
    <row r="153" s="97" customFormat="1" ht="20.25" customHeight="1" spans="1:2">
      <c r="A153" s="158" t="s">
        <v>82</v>
      </c>
      <c r="B153" s="159"/>
    </row>
    <row r="154" s="97" customFormat="1" ht="20.25" customHeight="1" spans="1:2">
      <c r="A154" s="158" t="s">
        <v>83</v>
      </c>
      <c r="B154" s="159"/>
    </row>
    <row r="155" s="97" customFormat="1" ht="20.25" customHeight="1" spans="1:2">
      <c r="A155" s="158" t="s">
        <v>175</v>
      </c>
      <c r="B155" s="159"/>
    </row>
    <row r="156" s="97" customFormat="1" ht="20.25" customHeight="1" spans="1:2">
      <c r="A156" s="158" t="s">
        <v>176</v>
      </c>
      <c r="B156" s="159"/>
    </row>
    <row r="157" s="97" customFormat="1" ht="20.25" customHeight="1" spans="1:2">
      <c r="A157" s="158" t="s">
        <v>177</v>
      </c>
      <c r="B157" s="159"/>
    </row>
    <row r="158" s="97" customFormat="1" ht="20.25" customHeight="1" spans="1:2">
      <c r="A158" s="158" t="s">
        <v>124</v>
      </c>
      <c r="B158" s="159"/>
    </row>
    <row r="159" s="97" customFormat="1" ht="20.25" customHeight="1" spans="1:2">
      <c r="A159" s="158" t="s">
        <v>90</v>
      </c>
      <c r="B159" s="159"/>
    </row>
    <row r="160" s="97" customFormat="1" ht="20.25" customHeight="1" spans="1:2">
      <c r="A160" s="158" t="s">
        <v>178</v>
      </c>
      <c r="B160" s="159"/>
    </row>
    <row r="161" s="97" customFormat="1" ht="20.25" customHeight="1" spans="1:2">
      <c r="A161" s="158" t="s">
        <v>179</v>
      </c>
      <c r="B161" s="159">
        <f>SUM(B162:B173)</f>
        <v>0</v>
      </c>
    </row>
    <row r="162" s="97" customFormat="1" ht="20.25" customHeight="1" spans="1:2">
      <c r="A162" s="158" t="s">
        <v>81</v>
      </c>
      <c r="B162" s="159"/>
    </row>
    <row r="163" s="97" customFormat="1" ht="20.25" customHeight="1" spans="1:2">
      <c r="A163" s="158" t="s">
        <v>82</v>
      </c>
      <c r="B163" s="159"/>
    </row>
    <row r="164" s="97" customFormat="1" ht="20.25" customHeight="1" spans="1:2">
      <c r="A164" s="158" t="s">
        <v>83</v>
      </c>
      <c r="B164" s="159"/>
    </row>
    <row r="165" s="97" customFormat="1" ht="20.25" customHeight="1" spans="1:2">
      <c r="A165" s="158" t="s">
        <v>180</v>
      </c>
      <c r="B165" s="159"/>
    </row>
    <row r="166" s="97" customFormat="1" ht="20.25" customHeight="1" spans="1:2">
      <c r="A166" s="158" t="s">
        <v>181</v>
      </c>
      <c r="B166" s="159"/>
    </row>
    <row r="167" s="97" customFormat="1" ht="20.25" customHeight="1" spans="1:2">
      <c r="A167" s="158" t="s">
        <v>182</v>
      </c>
      <c r="B167" s="159"/>
    </row>
    <row r="168" s="97" customFormat="1" ht="20.25" customHeight="1" spans="1:2">
      <c r="A168" s="158" t="s">
        <v>183</v>
      </c>
      <c r="B168" s="159"/>
    </row>
    <row r="169" s="97" customFormat="1" ht="20.25" customHeight="1" spans="1:2">
      <c r="A169" s="158" t="s">
        <v>184</v>
      </c>
      <c r="B169" s="159"/>
    </row>
    <row r="170" s="97" customFormat="1" ht="20.25" customHeight="1" spans="1:2">
      <c r="A170" s="158" t="s">
        <v>185</v>
      </c>
      <c r="B170" s="159"/>
    </row>
    <row r="171" s="97" customFormat="1" ht="20.25" customHeight="1" spans="1:2">
      <c r="A171" s="158" t="s">
        <v>124</v>
      </c>
      <c r="B171" s="159"/>
    </row>
    <row r="172" s="97" customFormat="1" ht="20.25" customHeight="1" spans="1:2">
      <c r="A172" s="158" t="s">
        <v>90</v>
      </c>
      <c r="B172" s="159"/>
    </row>
    <row r="173" s="97" customFormat="1" ht="20.25" customHeight="1" spans="1:2">
      <c r="A173" s="158" t="s">
        <v>186</v>
      </c>
      <c r="B173" s="159"/>
    </row>
    <row r="174" s="97" customFormat="1" ht="20.25" customHeight="1" spans="1:2">
      <c r="A174" s="158" t="s">
        <v>187</v>
      </c>
      <c r="B174" s="159">
        <f>SUM(B175:B180)</f>
        <v>0</v>
      </c>
    </row>
    <row r="175" s="97" customFormat="1" ht="20.25" customHeight="1" spans="1:2">
      <c r="A175" s="158" t="s">
        <v>81</v>
      </c>
      <c r="B175" s="159"/>
    </row>
    <row r="176" s="97" customFormat="1" ht="20.25" customHeight="1" spans="1:2">
      <c r="A176" s="158" t="s">
        <v>82</v>
      </c>
      <c r="B176" s="159"/>
    </row>
    <row r="177" s="97" customFormat="1" ht="20.25" customHeight="1" spans="1:2">
      <c r="A177" s="158" t="s">
        <v>83</v>
      </c>
      <c r="B177" s="159"/>
    </row>
    <row r="178" s="97" customFormat="1" ht="20.25" customHeight="1" spans="1:2">
      <c r="A178" s="158" t="s">
        <v>188</v>
      </c>
      <c r="B178" s="159"/>
    </row>
    <row r="179" s="97" customFormat="1" ht="20.25" customHeight="1" spans="1:2">
      <c r="A179" s="158" t="s">
        <v>90</v>
      </c>
      <c r="B179" s="159"/>
    </row>
    <row r="180" s="97" customFormat="1" ht="20.25" customHeight="1" spans="1:2">
      <c r="A180" s="158" t="s">
        <v>189</v>
      </c>
      <c r="B180" s="159"/>
    </row>
    <row r="181" s="97" customFormat="1" ht="20.25" customHeight="1" spans="1:2">
      <c r="A181" s="158" t="s">
        <v>190</v>
      </c>
      <c r="B181" s="159">
        <f>SUM(B182:B187)</f>
        <v>0</v>
      </c>
    </row>
    <row r="182" s="97" customFormat="1" ht="20.25" customHeight="1" spans="1:2">
      <c r="A182" s="158" t="s">
        <v>81</v>
      </c>
      <c r="B182" s="159"/>
    </row>
    <row r="183" s="97" customFormat="1" ht="20.25" customHeight="1" spans="1:2">
      <c r="A183" s="158" t="s">
        <v>82</v>
      </c>
      <c r="B183" s="159"/>
    </row>
    <row r="184" s="97" customFormat="1" ht="20.25" customHeight="1" spans="1:2">
      <c r="A184" s="158" t="s">
        <v>83</v>
      </c>
      <c r="B184" s="159"/>
    </row>
    <row r="185" s="97" customFormat="1" ht="20.25" customHeight="1" spans="1:2">
      <c r="A185" s="158" t="s">
        <v>191</v>
      </c>
      <c r="B185" s="159"/>
    </row>
    <row r="186" s="97" customFormat="1" ht="20.25" customHeight="1" spans="1:2">
      <c r="A186" s="158" t="s">
        <v>90</v>
      </c>
      <c r="B186" s="159"/>
    </row>
    <row r="187" s="97" customFormat="1" ht="20.25" customHeight="1" spans="1:2">
      <c r="A187" s="158" t="s">
        <v>192</v>
      </c>
      <c r="B187" s="159"/>
    </row>
    <row r="188" s="97" customFormat="1" ht="20.25" customHeight="1" spans="1:2">
      <c r="A188" s="158" t="s">
        <v>193</v>
      </c>
      <c r="B188" s="159">
        <f>SUM(B189:B196)</f>
        <v>0</v>
      </c>
    </row>
    <row r="189" s="97" customFormat="1" ht="20.25" customHeight="1" spans="1:2">
      <c r="A189" s="158" t="s">
        <v>81</v>
      </c>
      <c r="B189" s="159"/>
    </row>
    <row r="190" s="97" customFormat="1" ht="20.25" customHeight="1" spans="1:2">
      <c r="A190" s="158" t="s">
        <v>82</v>
      </c>
      <c r="B190" s="159"/>
    </row>
    <row r="191" s="97" customFormat="1" ht="20.25" customHeight="1" spans="1:2">
      <c r="A191" s="158" t="s">
        <v>83</v>
      </c>
      <c r="B191" s="159"/>
    </row>
    <row r="192" s="97" customFormat="1" ht="20.25" customHeight="1" spans="1:2">
      <c r="A192" s="158" t="s">
        <v>194</v>
      </c>
      <c r="B192" s="159"/>
    </row>
    <row r="193" s="97" customFormat="1" ht="20.25" customHeight="1" spans="1:2">
      <c r="A193" s="158" t="s">
        <v>195</v>
      </c>
      <c r="B193" s="159"/>
    </row>
    <row r="194" s="97" customFormat="1" ht="20.25" customHeight="1" spans="1:2">
      <c r="A194" s="158" t="s">
        <v>196</v>
      </c>
      <c r="B194" s="159"/>
    </row>
    <row r="195" s="97" customFormat="1" ht="20.25" customHeight="1" spans="1:2">
      <c r="A195" s="158" t="s">
        <v>90</v>
      </c>
      <c r="B195" s="159"/>
    </row>
    <row r="196" s="97" customFormat="1" ht="20.25" customHeight="1" spans="1:2">
      <c r="A196" s="158" t="s">
        <v>197</v>
      </c>
      <c r="B196" s="159"/>
    </row>
    <row r="197" s="97" customFormat="1" ht="20.25" customHeight="1" spans="1:2">
      <c r="A197" s="158" t="s">
        <v>198</v>
      </c>
      <c r="B197" s="159">
        <f>SUM(B198:B202)</f>
        <v>0</v>
      </c>
    </row>
    <row r="198" s="97" customFormat="1" ht="20.25" customHeight="1" spans="1:2">
      <c r="A198" s="158" t="s">
        <v>81</v>
      </c>
      <c r="B198" s="159"/>
    </row>
    <row r="199" s="97" customFormat="1" ht="20.25" customHeight="1" spans="1:2">
      <c r="A199" s="158" t="s">
        <v>82</v>
      </c>
      <c r="B199" s="159"/>
    </row>
    <row r="200" s="97" customFormat="1" ht="20.25" customHeight="1" spans="1:2">
      <c r="A200" s="158" t="s">
        <v>83</v>
      </c>
      <c r="B200" s="159"/>
    </row>
    <row r="201" s="97" customFormat="1" ht="20.25" customHeight="1" spans="1:2">
      <c r="A201" s="158" t="s">
        <v>199</v>
      </c>
      <c r="B201" s="159"/>
    </row>
    <row r="202" s="97" customFormat="1" ht="20.25" customHeight="1" spans="1:2">
      <c r="A202" s="158" t="s">
        <v>200</v>
      </c>
      <c r="B202" s="159"/>
    </row>
    <row r="203" s="97" customFormat="1" ht="20.25" customHeight="1" spans="1:2">
      <c r="A203" s="158" t="s">
        <v>201</v>
      </c>
      <c r="B203" s="159">
        <f>SUM(B204:B209)</f>
        <v>0</v>
      </c>
    </row>
    <row r="204" s="97" customFormat="1" ht="20.25" customHeight="1" spans="1:2">
      <c r="A204" s="158" t="s">
        <v>81</v>
      </c>
      <c r="B204" s="159"/>
    </row>
    <row r="205" s="97" customFormat="1" ht="20.25" customHeight="1" spans="1:2">
      <c r="A205" s="158" t="s">
        <v>82</v>
      </c>
      <c r="B205" s="159"/>
    </row>
    <row r="206" s="97" customFormat="1" ht="20.25" customHeight="1" spans="1:2">
      <c r="A206" s="158" t="s">
        <v>83</v>
      </c>
      <c r="B206" s="159"/>
    </row>
    <row r="207" s="97" customFormat="1" ht="20.25" customHeight="1" spans="1:2">
      <c r="A207" s="158" t="s">
        <v>95</v>
      </c>
      <c r="B207" s="159"/>
    </row>
    <row r="208" s="97" customFormat="1" ht="20.25" customHeight="1" spans="1:2">
      <c r="A208" s="158" t="s">
        <v>90</v>
      </c>
      <c r="B208" s="159"/>
    </row>
    <row r="209" s="97" customFormat="1" ht="20.25" customHeight="1" spans="1:2">
      <c r="A209" s="158" t="s">
        <v>202</v>
      </c>
      <c r="B209" s="159"/>
    </row>
    <row r="210" s="97" customFormat="1" ht="20.25" customHeight="1" spans="1:2">
      <c r="A210" s="158" t="s">
        <v>203</v>
      </c>
      <c r="B210" s="159">
        <f>SUM(B211:B217)</f>
        <v>2</v>
      </c>
    </row>
    <row r="211" s="97" customFormat="1" ht="20.25" customHeight="1" spans="1:2">
      <c r="A211" s="158" t="s">
        <v>81</v>
      </c>
      <c r="B211" s="159"/>
    </row>
    <row r="212" s="97" customFormat="1" ht="20.25" customHeight="1" spans="1:2">
      <c r="A212" s="158" t="s">
        <v>82</v>
      </c>
      <c r="B212" s="159">
        <v>2</v>
      </c>
    </row>
    <row r="213" s="97" customFormat="1" ht="20.25" customHeight="1" spans="1:2">
      <c r="A213" s="158" t="s">
        <v>83</v>
      </c>
      <c r="B213" s="159"/>
    </row>
    <row r="214" s="97" customFormat="1" ht="20.25" customHeight="1" spans="1:2">
      <c r="A214" s="158" t="s">
        <v>204</v>
      </c>
      <c r="B214" s="159"/>
    </row>
    <row r="215" s="97" customFormat="1" ht="20.25" customHeight="1" spans="1:2">
      <c r="A215" s="158" t="s">
        <v>205</v>
      </c>
      <c r="B215" s="159"/>
    </row>
    <row r="216" s="97" customFormat="1" ht="20.25" customHeight="1" spans="1:2">
      <c r="A216" s="158" t="s">
        <v>90</v>
      </c>
      <c r="B216" s="159"/>
    </row>
    <row r="217" s="97" customFormat="1" ht="20.25" customHeight="1" spans="1:2">
      <c r="A217" s="158" t="s">
        <v>206</v>
      </c>
      <c r="B217" s="159"/>
    </row>
    <row r="218" s="97" customFormat="1" ht="20.25" customHeight="1" spans="1:2">
      <c r="A218" s="158" t="s">
        <v>207</v>
      </c>
      <c r="B218" s="159">
        <f>SUM(B219:B224)</f>
        <v>0</v>
      </c>
    </row>
    <row r="219" s="97" customFormat="1" ht="20.25" customHeight="1" spans="1:2">
      <c r="A219" s="158" t="s">
        <v>81</v>
      </c>
      <c r="B219" s="159"/>
    </row>
    <row r="220" s="97" customFormat="1" ht="20.25" customHeight="1" spans="1:2">
      <c r="A220" s="158" t="s">
        <v>82</v>
      </c>
      <c r="B220" s="159"/>
    </row>
    <row r="221" s="97" customFormat="1" ht="20.25" customHeight="1" spans="1:2">
      <c r="A221" s="158" t="s">
        <v>83</v>
      </c>
      <c r="B221" s="159"/>
    </row>
    <row r="222" s="97" customFormat="1" ht="20.25" customHeight="1" spans="1:2">
      <c r="A222" s="158" t="s">
        <v>208</v>
      </c>
      <c r="B222" s="159"/>
    </row>
    <row r="223" s="97" customFormat="1" ht="20.25" customHeight="1" spans="1:2">
      <c r="A223" s="158" t="s">
        <v>90</v>
      </c>
      <c r="B223" s="159"/>
    </row>
    <row r="224" s="97" customFormat="1" ht="20.25" customHeight="1" spans="1:2">
      <c r="A224" s="158" t="s">
        <v>209</v>
      </c>
      <c r="B224" s="159"/>
    </row>
    <row r="225" s="97" customFormat="1" ht="20.25" customHeight="1" spans="1:2">
      <c r="A225" s="158" t="s">
        <v>210</v>
      </c>
      <c r="B225" s="159">
        <f>SUM(B226:B230)</f>
        <v>0</v>
      </c>
    </row>
    <row r="226" s="97" customFormat="1" ht="20.25" customHeight="1" spans="1:2">
      <c r="A226" s="158" t="s">
        <v>81</v>
      </c>
      <c r="B226" s="159"/>
    </row>
    <row r="227" s="97" customFormat="1" ht="20.25" customHeight="1" spans="1:2">
      <c r="A227" s="158" t="s">
        <v>82</v>
      </c>
      <c r="B227" s="159"/>
    </row>
    <row r="228" s="97" customFormat="1" ht="20.25" customHeight="1" spans="1:2">
      <c r="A228" s="158" t="s">
        <v>83</v>
      </c>
      <c r="B228" s="159"/>
    </row>
    <row r="229" s="97" customFormat="1" ht="20.25" customHeight="1" spans="1:2">
      <c r="A229" s="158" t="s">
        <v>90</v>
      </c>
      <c r="B229" s="159"/>
    </row>
    <row r="230" s="97" customFormat="1" ht="20.25" customHeight="1" spans="1:2">
      <c r="A230" s="158" t="s">
        <v>211</v>
      </c>
      <c r="B230" s="159"/>
    </row>
    <row r="231" s="97" customFormat="1" ht="20.25" customHeight="1" spans="1:2">
      <c r="A231" s="158" t="s">
        <v>212</v>
      </c>
      <c r="B231" s="159">
        <f>SUM(B232:B236)</f>
        <v>0</v>
      </c>
    </row>
    <row r="232" s="97" customFormat="1" ht="20.25" customHeight="1" spans="1:2">
      <c r="A232" s="158" t="s">
        <v>81</v>
      </c>
      <c r="B232" s="159"/>
    </row>
    <row r="233" s="97" customFormat="1" ht="20.25" customHeight="1" spans="1:2">
      <c r="A233" s="158" t="s">
        <v>82</v>
      </c>
      <c r="B233" s="159"/>
    </row>
    <row r="234" s="97" customFormat="1" ht="20.25" customHeight="1" spans="1:2">
      <c r="A234" s="158" t="s">
        <v>83</v>
      </c>
      <c r="B234" s="159"/>
    </row>
    <row r="235" s="97" customFormat="1" ht="20.25" customHeight="1" spans="1:2">
      <c r="A235" s="158" t="s">
        <v>90</v>
      </c>
      <c r="B235" s="159"/>
    </row>
    <row r="236" s="97" customFormat="1" ht="20.25" customHeight="1" spans="1:2">
      <c r="A236" s="158" t="s">
        <v>213</v>
      </c>
      <c r="B236" s="159"/>
    </row>
    <row r="237" s="97" customFormat="1" ht="20.25" customHeight="1" spans="1:2">
      <c r="A237" s="158" t="s">
        <v>214</v>
      </c>
      <c r="B237" s="159">
        <f>SUM(B238:B242)</f>
        <v>1</v>
      </c>
    </row>
    <row r="238" s="97" customFormat="1" ht="20.25" customHeight="1" spans="1:2">
      <c r="A238" s="158" t="s">
        <v>81</v>
      </c>
      <c r="B238" s="159"/>
    </row>
    <row r="239" s="97" customFormat="1" ht="20.25" customHeight="1" spans="1:2">
      <c r="A239" s="158" t="s">
        <v>82</v>
      </c>
      <c r="B239" s="159"/>
    </row>
    <row r="240" s="97" customFormat="1" ht="20.25" customHeight="1" spans="1:2">
      <c r="A240" s="158" t="s">
        <v>83</v>
      </c>
      <c r="B240" s="159"/>
    </row>
    <row r="241" s="97" customFormat="1" ht="20.25" customHeight="1" spans="1:2">
      <c r="A241" s="158" t="s">
        <v>90</v>
      </c>
      <c r="B241" s="159"/>
    </row>
    <row r="242" s="97" customFormat="1" ht="20.25" customHeight="1" spans="1:2">
      <c r="A242" s="158" t="s">
        <v>215</v>
      </c>
      <c r="B242" s="159">
        <v>1</v>
      </c>
    </row>
    <row r="243" s="97" customFormat="1" ht="20.25" customHeight="1" spans="1:2">
      <c r="A243" s="158" t="s">
        <v>216</v>
      </c>
      <c r="B243" s="159">
        <f>SUM(B244:B248)</f>
        <v>0</v>
      </c>
    </row>
    <row r="244" s="97" customFormat="1" ht="20.25" customHeight="1" spans="1:2">
      <c r="A244" s="158" t="s">
        <v>81</v>
      </c>
      <c r="B244" s="159"/>
    </row>
    <row r="245" s="97" customFormat="1" ht="20.25" customHeight="1" spans="1:2">
      <c r="A245" s="158" t="s">
        <v>82</v>
      </c>
      <c r="B245" s="159"/>
    </row>
    <row r="246" s="97" customFormat="1" ht="20.25" customHeight="1" spans="1:2">
      <c r="A246" s="158" t="s">
        <v>83</v>
      </c>
      <c r="B246" s="159"/>
    </row>
    <row r="247" s="97" customFormat="1" ht="20.25" customHeight="1" spans="1:2">
      <c r="A247" s="158" t="s">
        <v>90</v>
      </c>
      <c r="B247" s="159"/>
    </row>
    <row r="248" s="97" customFormat="1" ht="20.25" customHeight="1" spans="1:2">
      <c r="A248" s="158" t="s">
        <v>217</v>
      </c>
      <c r="B248" s="159"/>
    </row>
    <row r="249" s="97" customFormat="1" ht="20.25" customHeight="1" spans="1:2">
      <c r="A249" s="158" t="s">
        <v>218</v>
      </c>
      <c r="B249" s="159">
        <f>SUM(B250:B254)</f>
        <v>0</v>
      </c>
    </row>
    <row r="250" s="97" customFormat="1" ht="20.25" customHeight="1" spans="1:2">
      <c r="A250" s="158" t="s">
        <v>81</v>
      </c>
      <c r="B250" s="159"/>
    </row>
    <row r="251" s="97" customFormat="1" ht="20.25" customHeight="1" spans="1:2">
      <c r="A251" s="158" t="s">
        <v>82</v>
      </c>
      <c r="B251" s="159"/>
    </row>
    <row r="252" s="97" customFormat="1" ht="20.25" customHeight="1" spans="1:2">
      <c r="A252" s="158" t="s">
        <v>83</v>
      </c>
      <c r="B252" s="159"/>
    </row>
    <row r="253" s="97" customFormat="1" ht="20.25" customHeight="1" spans="1:2">
      <c r="A253" s="158" t="s">
        <v>90</v>
      </c>
      <c r="B253" s="159"/>
    </row>
    <row r="254" s="97" customFormat="1" ht="20.25" customHeight="1" spans="1:2">
      <c r="A254" s="158" t="s">
        <v>219</v>
      </c>
      <c r="B254" s="159"/>
    </row>
    <row r="255" s="97" customFormat="1" ht="20.25" customHeight="1" spans="1:2">
      <c r="A255" s="158" t="s">
        <v>220</v>
      </c>
      <c r="B255" s="159">
        <f>SUM(B256:B257)</f>
        <v>0</v>
      </c>
    </row>
    <row r="256" s="97" customFormat="1" ht="20.25" customHeight="1" spans="1:2">
      <c r="A256" s="158" t="s">
        <v>221</v>
      </c>
      <c r="B256" s="159"/>
    </row>
    <row r="257" s="97" customFormat="1" ht="20.25" customHeight="1" spans="1:2">
      <c r="A257" s="158" t="s">
        <v>222</v>
      </c>
      <c r="B257" s="159"/>
    </row>
    <row r="258" s="97" customFormat="1" ht="20.25" customHeight="1" spans="1:2">
      <c r="A258" s="158" t="s">
        <v>41</v>
      </c>
      <c r="B258" s="159">
        <f>SUM(B259,B266,B269,B276,B282,B286,B288,B293)</f>
        <v>0</v>
      </c>
    </row>
    <row r="259" s="97" customFormat="1" ht="20.25" customHeight="1" spans="1:2">
      <c r="A259" s="158" t="s">
        <v>223</v>
      </c>
      <c r="B259" s="159">
        <f>SUM(B260:B265)</f>
        <v>0</v>
      </c>
    </row>
    <row r="260" s="97" customFormat="1" ht="20.25" customHeight="1" spans="1:2">
      <c r="A260" s="158" t="s">
        <v>81</v>
      </c>
      <c r="B260" s="159"/>
    </row>
    <row r="261" s="97" customFormat="1" ht="20.25" customHeight="1" spans="1:2">
      <c r="A261" s="158" t="s">
        <v>82</v>
      </c>
      <c r="B261" s="159"/>
    </row>
    <row r="262" s="97" customFormat="1" ht="20.25" customHeight="1" spans="1:2">
      <c r="A262" s="158" t="s">
        <v>83</v>
      </c>
      <c r="B262" s="159"/>
    </row>
    <row r="263" s="97" customFormat="1" ht="20.25" customHeight="1" spans="1:2">
      <c r="A263" s="158" t="s">
        <v>208</v>
      </c>
      <c r="B263" s="159"/>
    </row>
    <row r="264" s="97" customFormat="1" ht="20.25" customHeight="1" spans="1:2">
      <c r="A264" s="158" t="s">
        <v>90</v>
      </c>
      <c r="B264" s="159"/>
    </row>
    <row r="265" s="97" customFormat="1" ht="20.25" customHeight="1" spans="1:2">
      <c r="A265" s="158" t="s">
        <v>224</v>
      </c>
      <c r="B265" s="159"/>
    </row>
    <row r="266" s="97" customFormat="1" ht="20.25" customHeight="1" spans="1:2">
      <c r="A266" s="158" t="s">
        <v>225</v>
      </c>
      <c r="B266" s="159">
        <f>SUM(B267:B268)</f>
        <v>0</v>
      </c>
    </row>
    <row r="267" s="97" customFormat="1" ht="20.25" customHeight="1" spans="1:2">
      <c r="A267" s="158" t="s">
        <v>226</v>
      </c>
      <c r="B267" s="159"/>
    </row>
    <row r="268" s="97" customFormat="1" ht="20.25" customHeight="1" spans="1:2">
      <c r="A268" s="158" t="s">
        <v>227</v>
      </c>
      <c r="B268" s="159"/>
    </row>
    <row r="269" s="97" customFormat="1" ht="20.25" customHeight="1" spans="1:2">
      <c r="A269" s="158" t="s">
        <v>228</v>
      </c>
      <c r="B269" s="159">
        <f>SUM(B270:B275)</f>
        <v>0</v>
      </c>
    </row>
    <row r="270" s="97" customFormat="1" ht="20.25" customHeight="1" spans="1:2">
      <c r="A270" s="158" t="s">
        <v>229</v>
      </c>
      <c r="B270" s="159"/>
    </row>
    <row r="271" s="97" customFormat="1" ht="20.25" customHeight="1" spans="1:2">
      <c r="A271" s="158" t="s">
        <v>230</v>
      </c>
      <c r="B271" s="159"/>
    </row>
    <row r="272" s="97" customFormat="1" ht="20.25" customHeight="1" spans="1:2">
      <c r="A272" s="158" t="s">
        <v>231</v>
      </c>
      <c r="B272" s="159"/>
    </row>
    <row r="273" s="97" customFormat="1" ht="20.25" customHeight="1" spans="1:2">
      <c r="A273" s="158" t="s">
        <v>232</v>
      </c>
      <c r="B273" s="159"/>
    </row>
    <row r="274" s="97" customFormat="1" ht="20.25" customHeight="1" spans="1:2">
      <c r="A274" s="158" t="s">
        <v>233</v>
      </c>
      <c r="B274" s="159"/>
    </row>
    <row r="275" s="97" customFormat="1" ht="20.25" customHeight="1" spans="1:2">
      <c r="A275" s="158" t="s">
        <v>234</v>
      </c>
      <c r="B275" s="159"/>
    </row>
    <row r="276" s="97" customFormat="1" ht="20.25" customHeight="1" spans="1:2">
      <c r="A276" s="158" t="s">
        <v>235</v>
      </c>
      <c r="B276" s="159">
        <f>SUM(B277:B281)</f>
        <v>0</v>
      </c>
    </row>
    <row r="277" s="97" customFormat="1" ht="20.25" customHeight="1" spans="1:2">
      <c r="A277" s="158" t="s">
        <v>236</v>
      </c>
      <c r="B277" s="159"/>
    </row>
    <row r="278" s="97" customFormat="1" ht="20.25" customHeight="1" spans="1:2">
      <c r="A278" s="158" t="s">
        <v>237</v>
      </c>
      <c r="B278" s="159"/>
    </row>
    <row r="279" s="97" customFormat="1" ht="20.25" customHeight="1" spans="1:2">
      <c r="A279" s="158" t="s">
        <v>238</v>
      </c>
      <c r="B279" s="159"/>
    </row>
    <row r="280" s="97" customFormat="1" ht="20.25" customHeight="1" spans="1:2">
      <c r="A280" s="158" t="s">
        <v>239</v>
      </c>
      <c r="B280" s="159"/>
    </row>
    <row r="281" s="97" customFormat="1" ht="20.25" customHeight="1" spans="1:2">
      <c r="A281" s="158" t="s">
        <v>240</v>
      </c>
      <c r="B281" s="159"/>
    </row>
    <row r="282" s="97" customFormat="1" ht="20.25" customHeight="1" spans="1:2">
      <c r="A282" s="158" t="s">
        <v>241</v>
      </c>
      <c r="B282" s="159">
        <f>SUM(B283:B285)</f>
        <v>0</v>
      </c>
    </row>
    <row r="283" s="97" customFormat="1" ht="20.25" customHeight="1" spans="1:2">
      <c r="A283" s="158" t="s">
        <v>242</v>
      </c>
      <c r="B283" s="159"/>
    </row>
    <row r="284" s="97" customFormat="1" ht="20.25" customHeight="1" spans="1:2">
      <c r="A284" s="158" t="s">
        <v>243</v>
      </c>
      <c r="B284" s="159"/>
    </row>
    <row r="285" s="97" customFormat="1" ht="20.25" customHeight="1" spans="1:2">
      <c r="A285" s="158" t="s">
        <v>244</v>
      </c>
      <c r="B285" s="159"/>
    </row>
    <row r="286" s="97" customFormat="1" ht="20.25" customHeight="1" spans="1:2">
      <c r="A286" s="158" t="s">
        <v>245</v>
      </c>
      <c r="B286" s="159">
        <f>SUM(B287)</f>
        <v>0</v>
      </c>
    </row>
    <row r="287" s="97" customFormat="1" ht="20.25" customHeight="1" spans="1:2">
      <c r="A287" s="158" t="s">
        <v>246</v>
      </c>
      <c r="B287" s="159"/>
    </row>
    <row r="288" s="97" customFormat="1" ht="20.25" customHeight="1" spans="1:2">
      <c r="A288" s="158" t="s">
        <v>247</v>
      </c>
      <c r="B288" s="159">
        <f>SUM(B289:B291)</f>
        <v>0</v>
      </c>
    </row>
    <row r="289" s="97" customFormat="1" ht="20.25" customHeight="1" spans="1:2">
      <c r="A289" s="158" t="s">
        <v>248</v>
      </c>
      <c r="B289" s="159"/>
    </row>
    <row r="290" s="97" customFormat="1" ht="20.25" customHeight="1" spans="1:2">
      <c r="A290" s="158" t="s">
        <v>249</v>
      </c>
      <c r="B290" s="159"/>
    </row>
    <row r="291" s="97" customFormat="1" ht="20.25" customHeight="1" spans="1:2">
      <c r="A291" s="158" t="s">
        <v>250</v>
      </c>
      <c r="B291" s="159"/>
    </row>
    <row r="292" s="97" customFormat="1" ht="20.25" customHeight="1" spans="1:2">
      <c r="A292" s="158" t="s">
        <v>251</v>
      </c>
      <c r="B292" s="159"/>
    </row>
    <row r="293" s="97" customFormat="1" ht="20.25" customHeight="1" spans="1:2">
      <c r="A293" s="158" t="s">
        <v>252</v>
      </c>
      <c r="B293" s="159">
        <f t="shared" ref="B293:B298" si="0">SUM(B294)</f>
        <v>0</v>
      </c>
    </row>
    <row r="294" s="97" customFormat="1" ht="20.25" customHeight="1" spans="1:2">
      <c r="A294" s="158" t="s">
        <v>253</v>
      </c>
      <c r="B294" s="159"/>
    </row>
    <row r="295" s="97" customFormat="1" ht="20.25" customHeight="1" spans="1:2">
      <c r="A295" s="158" t="s">
        <v>44</v>
      </c>
      <c r="B295" s="159">
        <f>SUM(B296,B298,B300,B302,B311)</f>
        <v>0</v>
      </c>
    </row>
    <row r="296" s="97" customFormat="1" ht="20.25" customHeight="1" spans="1:2">
      <c r="A296" s="158" t="s">
        <v>254</v>
      </c>
      <c r="B296" s="159">
        <f t="shared" si="0"/>
        <v>0</v>
      </c>
    </row>
    <row r="297" s="97" customFormat="1" ht="20.25" customHeight="1" spans="1:2">
      <c r="A297" s="158" t="s">
        <v>255</v>
      </c>
      <c r="B297" s="159"/>
    </row>
    <row r="298" s="97" customFormat="1" ht="20.25" customHeight="1" spans="1:2">
      <c r="A298" s="158" t="s">
        <v>256</v>
      </c>
      <c r="B298" s="159">
        <f t="shared" si="0"/>
        <v>0</v>
      </c>
    </row>
    <row r="299" s="97" customFormat="1" ht="20.25" customHeight="1" spans="1:2">
      <c r="A299" s="158" t="s">
        <v>257</v>
      </c>
      <c r="B299" s="159"/>
    </row>
    <row r="300" s="97" customFormat="1" ht="20.25" customHeight="1" spans="1:2">
      <c r="A300" s="158" t="s">
        <v>258</v>
      </c>
      <c r="B300" s="159">
        <f>SUM(B301)</f>
        <v>0</v>
      </c>
    </row>
    <row r="301" s="97" customFormat="1" ht="20.25" customHeight="1" spans="1:2">
      <c r="A301" s="158" t="s">
        <v>259</v>
      </c>
      <c r="B301" s="159"/>
    </row>
    <row r="302" s="97" customFormat="1" ht="20.25" customHeight="1" spans="1:2">
      <c r="A302" s="158" t="s">
        <v>260</v>
      </c>
      <c r="B302" s="159">
        <f>SUM(B303:B310)</f>
        <v>0</v>
      </c>
    </row>
    <row r="303" s="97" customFormat="1" ht="20.25" customHeight="1" spans="1:2">
      <c r="A303" s="158" t="s">
        <v>261</v>
      </c>
      <c r="B303" s="159"/>
    </row>
    <row r="304" s="97" customFormat="1" ht="20.25" customHeight="1" spans="1:2">
      <c r="A304" s="158" t="s">
        <v>262</v>
      </c>
      <c r="B304" s="159"/>
    </row>
    <row r="305" s="97" customFormat="1" ht="20.25" customHeight="1" spans="1:2">
      <c r="A305" s="158" t="s">
        <v>263</v>
      </c>
      <c r="B305" s="159"/>
    </row>
    <row r="306" s="97" customFormat="1" ht="20.25" customHeight="1" spans="1:2">
      <c r="A306" s="158" t="s">
        <v>264</v>
      </c>
      <c r="B306" s="159"/>
    </row>
    <row r="307" s="97" customFormat="1" ht="20.25" customHeight="1" spans="1:2">
      <c r="A307" s="158" t="s">
        <v>265</v>
      </c>
      <c r="B307" s="159"/>
    </row>
    <row r="308" s="97" customFormat="1" ht="20.25" customHeight="1" spans="1:2">
      <c r="A308" s="158" t="s">
        <v>266</v>
      </c>
      <c r="B308" s="159"/>
    </row>
    <row r="309" s="97" customFormat="1" ht="20.25" customHeight="1" spans="1:2">
      <c r="A309" s="158" t="s">
        <v>267</v>
      </c>
      <c r="B309" s="159"/>
    </row>
    <row r="310" s="97" customFormat="1" ht="20.25" customHeight="1" spans="1:2">
      <c r="A310" s="158" t="s">
        <v>268</v>
      </c>
      <c r="B310" s="159"/>
    </row>
    <row r="311" s="97" customFormat="1" ht="20.25" customHeight="1" spans="1:2">
      <c r="A311" s="158" t="s">
        <v>269</v>
      </c>
      <c r="B311" s="159">
        <f>SUM(B312)</f>
        <v>0</v>
      </c>
    </row>
    <row r="312" s="97" customFormat="1" ht="20.25" customHeight="1" spans="1:2">
      <c r="A312" s="158" t="s">
        <v>270</v>
      </c>
      <c r="B312" s="159"/>
    </row>
    <row r="313" s="97" customFormat="1" ht="20.25" customHeight="1" spans="1:2">
      <c r="A313" s="158" t="s">
        <v>45</v>
      </c>
      <c r="B313" s="159">
        <f>SUM(B314,B324,B346,B353,B365,B374,B388,B397,B406,B414,B422,B431)</f>
        <v>3.15</v>
      </c>
    </row>
    <row r="314" s="97" customFormat="1" ht="20.25" customHeight="1" spans="1:2">
      <c r="A314" s="158" t="s">
        <v>271</v>
      </c>
      <c r="B314" s="159">
        <f>SUM(B315:B323)</f>
        <v>0</v>
      </c>
    </row>
    <row r="315" s="97" customFormat="1" ht="20.25" customHeight="1" spans="1:2">
      <c r="A315" s="158" t="s">
        <v>272</v>
      </c>
      <c r="B315" s="159"/>
    </row>
    <row r="316" s="97" customFormat="1" ht="20.25" customHeight="1" spans="1:2">
      <c r="A316" s="158" t="s">
        <v>273</v>
      </c>
      <c r="B316" s="159"/>
    </row>
    <row r="317" s="97" customFormat="1" ht="20.25" customHeight="1" spans="1:2">
      <c r="A317" s="158" t="s">
        <v>274</v>
      </c>
      <c r="B317" s="159"/>
    </row>
    <row r="318" s="97" customFormat="1" ht="20.25" customHeight="1" spans="1:2">
      <c r="A318" s="158" t="s">
        <v>275</v>
      </c>
      <c r="B318" s="159"/>
    </row>
    <row r="319" s="97" customFormat="1" ht="20.25" customHeight="1" spans="1:2">
      <c r="A319" s="158" t="s">
        <v>276</v>
      </c>
      <c r="B319" s="159"/>
    </row>
    <row r="320" s="97" customFormat="1" ht="20.25" customHeight="1" spans="1:2">
      <c r="A320" s="158" t="s">
        <v>277</v>
      </c>
      <c r="B320" s="159"/>
    </row>
    <row r="321" s="97" customFormat="1" ht="20.25" customHeight="1" spans="1:2">
      <c r="A321" s="158" t="s">
        <v>278</v>
      </c>
      <c r="B321" s="159"/>
    </row>
    <row r="322" s="97" customFormat="1" ht="20.25" customHeight="1" spans="1:2">
      <c r="A322" s="158" t="s">
        <v>279</v>
      </c>
      <c r="B322" s="159"/>
    </row>
    <row r="323" s="97" customFormat="1" ht="20.25" customHeight="1" spans="1:2">
      <c r="A323" s="158" t="s">
        <v>280</v>
      </c>
      <c r="B323" s="159"/>
    </row>
    <row r="324" s="97" customFormat="1" ht="20.25" customHeight="1" spans="1:2">
      <c r="A324" s="158" t="s">
        <v>281</v>
      </c>
      <c r="B324" s="159">
        <f>SUM(B325:B345)</f>
        <v>0</v>
      </c>
    </row>
    <row r="325" s="97" customFormat="1" ht="20.25" customHeight="1" spans="1:2">
      <c r="A325" s="158" t="s">
        <v>81</v>
      </c>
      <c r="B325" s="159"/>
    </row>
    <row r="326" s="97" customFormat="1" ht="20.25" customHeight="1" spans="1:2">
      <c r="A326" s="158" t="s">
        <v>82</v>
      </c>
      <c r="B326" s="159"/>
    </row>
    <row r="327" s="97" customFormat="1" ht="20.25" customHeight="1" spans="1:2">
      <c r="A327" s="158" t="s">
        <v>83</v>
      </c>
      <c r="B327" s="159"/>
    </row>
    <row r="328" s="97" customFormat="1" ht="20.25" customHeight="1" spans="1:2">
      <c r="A328" s="158" t="s">
        <v>282</v>
      </c>
      <c r="B328" s="159"/>
    </row>
    <row r="329" s="97" customFormat="1" ht="20.25" customHeight="1" spans="1:2">
      <c r="A329" s="158" t="s">
        <v>283</v>
      </c>
      <c r="B329" s="159"/>
    </row>
    <row r="330" s="97" customFormat="1" ht="20.25" customHeight="1" spans="1:2">
      <c r="A330" s="158" t="s">
        <v>284</v>
      </c>
      <c r="B330" s="159"/>
    </row>
    <row r="331" s="97" customFormat="1" ht="20.25" customHeight="1" spans="1:2">
      <c r="A331" s="158" t="s">
        <v>285</v>
      </c>
      <c r="B331" s="159"/>
    </row>
    <row r="332" s="97" customFormat="1" ht="20.25" customHeight="1" spans="1:2">
      <c r="A332" s="158" t="s">
        <v>286</v>
      </c>
      <c r="B332" s="159"/>
    </row>
    <row r="333" s="97" customFormat="1" ht="20.25" customHeight="1" spans="1:2">
      <c r="A333" s="158" t="s">
        <v>287</v>
      </c>
      <c r="B333" s="159"/>
    </row>
    <row r="334" s="97" customFormat="1" ht="20.25" customHeight="1" spans="1:2">
      <c r="A334" s="158" t="s">
        <v>288</v>
      </c>
      <c r="B334" s="159"/>
    </row>
    <row r="335" s="97" customFormat="1" ht="20.25" customHeight="1" spans="1:2">
      <c r="A335" s="158" t="s">
        <v>289</v>
      </c>
      <c r="B335" s="159"/>
    </row>
    <row r="336" s="97" customFormat="1" ht="20.25" customHeight="1" spans="1:2">
      <c r="A336" s="158" t="s">
        <v>290</v>
      </c>
      <c r="B336" s="159"/>
    </row>
    <row r="337" s="97" customFormat="1" ht="20.25" customHeight="1" spans="1:2">
      <c r="A337" s="158" t="s">
        <v>291</v>
      </c>
      <c r="B337" s="159"/>
    </row>
    <row r="338" s="97" customFormat="1" ht="20.25" customHeight="1" spans="1:2">
      <c r="A338" s="158" t="s">
        <v>292</v>
      </c>
      <c r="B338" s="159"/>
    </row>
    <row r="339" s="97" customFormat="1" ht="20.25" customHeight="1" spans="1:2">
      <c r="A339" s="158" t="s">
        <v>293</v>
      </c>
      <c r="B339" s="159"/>
    </row>
    <row r="340" s="97" customFormat="1" ht="20.25" customHeight="1" spans="1:2">
      <c r="A340" s="158" t="s">
        <v>294</v>
      </c>
      <c r="B340" s="159"/>
    </row>
    <row r="341" s="97" customFormat="1" ht="20.25" customHeight="1" spans="1:2">
      <c r="A341" s="158" t="s">
        <v>295</v>
      </c>
      <c r="B341" s="159"/>
    </row>
    <row r="342" s="97" customFormat="1" ht="20.25" customHeight="1" spans="1:2">
      <c r="A342" s="158" t="s">
        <v>296</v>
      </c>
      <c r="B342" s="159"/>
    </row>
    <row r="343" s="97" customFormat="1" ht="20.25" customHeight="1" spans="1:2">
      <c r="A343" s="158" t="s">
        <v>124</v>
      </c>
      <c r="B343" s="159"/>
    </row>
    <row r="344" s="97" customFormat="1" ht="20.25" customHeight="1" spans="1:2">
      <c r="A344" s="158" t="s">
        <v>90</v>
      </c>
      <c r="B344" s="159"/>
    </row>
    <row r="345" s="97" customFormat="1" ht="20.25" customHeight="1" spans="1:2">
      <c r="A345" s="158" t="s">
        <v>297</v>
      </c>
      <c r="B345" s="159"/>
    </row>
    <row r="346" s="97" customFormat="1" ht="20.25" customHeight="1" spans="1:2">
      <c r="A346" s="158" t="s">
        <v>298</v>
      </c>
      <c r="B346" s="159">
        <f>SUM(B347:B352)</f>
        <v>0</v>
      </c>
    </row>
    <row r="347" s="97" customFormat="1" ht="20.25" customHeight="1" spans="1:2">
      <c r="A347" s="158" t="s">
        <v>81</v>
      </c>
      <c r="B347" s="159"/>
    </row>
    <row r="348" s="97" customFormat="1" ht="20.25" customHeight="1" spans="1:2">
      <c r="A348" s="158" t="s">
        <v>82</v>
      </c>
      <c r="B348" s="159"/>
    </row>
    <row r="349" s="97" customFormat="1" ht="20.25" customHeight="1" spans="1:2">
      <c r="A349" s="158" t="s">
        <v>83</v>
      </c>
      <c r="B349" s="159"/>
    </row>
    <row r="350" s="97" customFormat="1" ht="20.25" customHeight="1" spans="1:2">
      <c r="A350" s="158" t="s">
        <v>299</v>
      </c>
      <c r="B350" s="159"/>
    </row>
    <row r="351" s="97" customFormat="1" ht="20.25" customHeight="1" spans="1:2">
      <c r="A351" s="158" t="s">
        <v>90</v>
      </c>
      <c r="B351" s="159"/>
    </row>
    <row r="352" s="97" customFormat="1" ht="20.25" customHeight="1" spans="1:2">
      <c r="A352" s="158" t="s">
        <v>300</v>
      </c>
      <c r="B352" s="159"/>
    </row>
    <row r="353" s="97" customFormat="1" ht="20.25" customHeight="1" spans="1:2">
      <c r="A353" s="158" t="s">
        <v>301</v>
      </c>
      <c r="B353" s="159">
        <f>SUM(B354:B364)</f>
        <v>0</v>
      </c>
    </row>
    <row r="354" s="97" customFormat="1" ht="20.25" customHeight="1" spans="1:2">
      <c r="A354" s="158" t="s">
        <v>81</v>
      </c>
      <c r="B354" s="159"/>
    </row>
    <row r="355" s="97" customFormat="1" ht="20.25" customHeight="1" spans="1:2">
      <c r="A355" s="158" t="s">
        <v>82</v>
      </c>
      <c r="B355" s="159"/>
    </row>
    <row r="356" s="97" customFormat="1" ht="20.25" customHeight="1" spans="1:2">
      <c r="A356" s="158" t="s">
        <v>83</v>
      </c>
      <c r="B356" s="159"/>
    </row>
    <row r="357" s="97" customFormat="1" ht="20.25" customHeight="1" spans="1:2">
      <c r="A357" s="158" t="s">
        <v>302</v>
      </c>
      <c r="B357" s="159"/>
    </row>
    <row r="358" s="97" customFormat="1" ht="20.25" customHeight="1" spans="1:2">
      <c r="A358" s="158" t="s">
        <v>303</v>
      </c>
      <c r="B358" s="159"/>
    </row>
    <row r="359" s="97" customFormat="1" ht="20.25" customHeight="1" spans="1:2">
      <c r="A359" s="158" t="s">
        <v>304</v>
      </c>
      <c r="B359" s="159"/>
    </row>
    <row r="360" s="97" customFormat="1" ht="20.25" customHeight="1" spans="1:2">
      <c r="A360" s="158" t="s">
        <v>305</v>
      </c>
      <c r="B360" s="159"/>
    </row>
    <row r="361" s="97" customFormat="1" ht="20.25" customHeight="1" spans="1:2">
      <c r="A361" s="158" t="s">
        <v>306</v>
      </c>
      <c r="B361" s="159"/>
    </row>
    <row r="362" s="97" customFormat="1" ht="20.25" customHeight="1" spans="1:2">
      <c r="A362" s="158" t="s">
        <v>307</v>
      </c>
      <c r="B362" s="159"/>
    </row>
    <row r="363" s="97" customFormat="1" ht="20.25" customHeight="1" spans="1:2">
      <c r="A363" s="158" t="s">
        <v>90</v>
      </c>
      <c r="B363" s="159"/>
    </row>
    <row r="364" s="97" customFormat="1" ht="20.25" customHeight="1" spans="1:2">
      <c r="A364" s="158" t="s">
        <v>308</v>
      </c>
      <c r="B364" s="159"/>
    </row>
    <row r="365" s="97" customFormat="1" ht="20.25" customHeight="1" spans="1:2">
      <c r="A365" s="158" t="s">
        <v>309</v>
      </c>
      <c r="B365" s="159">
        <f>SUM(B366:B373)</f>
        <v>0</v>
      </c>
    </row>
    <row r="366" s="97" customFormat="1" ht="20.25" customHeight="1" spans="1:2">
      <c r="A366" s="158" t="s">
        <v>81</v>
      </c>
      <c r="B366" s="159"/>
    </row>
    <row r="367" s="97" customFormat="1" ht="20.25" customHeight="1" spans="1:2">
      <c r="A367" s="158" t="s">
        <v>82</v>
      </c>
      <c r="B367" s="159"/>
    </row>
    <row r="368" s="97" customFormat="1" ht="20.25" customHeight="1" spans="1:2">
      <c r="A368" s="158" t="s">
        <v>83</v>
      </c>
      <c r="B368" s="159"/>
    </row>
    <row r="369" s="97" customFormat="1" ht="20.25" customHeight="1" spans="1:2">
      <c r="A369" s="158" t="s">
        <v>310</v>
      </c>
      <c r="B369" s="159"/>
    </row>
    <row r="370" s="97" customFormat="1" ht="20.25" customHeight="1" spans="1:2">
      <c r="A370" s="158" t="s">
        <v>311</v>
      </c>
      <c r="B370" s="159"/>
    </row>
    <row r="371" s="97" customFormat="1" ht="20.25" customHeight="1" spans="1:2">
      <c r="A371" s="158" t="s">
        <v>312</v>
      </c>
      <c r="B371" s="159"/>
    </row>
    <row r="372" s="97" customFormat="1" ht="20.25" customHeight="1" spans="1:2">
      <c r="A372" s="158" t="s">
        <v>90</v>
      </c>
      <c r="B372" s="159"/>
    </row>
    <row r="373" s="97" customFormat="1" ht="20.25" customHeight="1" spans="1:2">
      <c r="A373" s="158" t="s">
        <v>313</v>
      </c>
      <c r="B373" s="159"/>
    </row>
    <row r="374" s="97" customFormat="1" ht="20.25" customHeight="1" spans="1:2">
      <c r="A374" s="158" t="s">
        <v>314</v>
      </c>
      <c r="B374" s="159">
        <f>SUM(B375:B387)</f>
        <v>3.15</v>
      </c>
    </row>
    <row r="375" s="97" customFormat="1" ht="20.25" customHeight="1" spans="1:2">
      <c r="A375" s="158" t="s">
        <v>81</v>
      </c>
      <c r="B375" s="159"/>
    </row>
    <row r="376" s="97" customFormat="1" ht="20.25" customHeight="1" spans="1:2">
      <c r="A376" s="158" t="s">
        <v>82</v>
      </c>
      <c r="B376" s="159"/>
    </row>
    <row r="377" s="97" customFormat="1" ht="20.25" customHeight="1" spans="1:2">
      <c r="A377" s="158" t="s">
        <v>83</v>
      </c>
      <c r="B377" s="159"/>
    </row>
    <row r="378" s="97" customFormat="1" ht="20.25" customHeight="1" spans="1:2">
      <c r="A378" s="158" t="s">
        <v>315</v>
      </c>
      <c r="B378" s="159">
        <v>3.15</v>
      </c>
    </row>
    <row r="379" s="97" customFormat="1" ht="20.25" customHeight="1" spans="1:2">
      <c r="A379" s="158" t="s">
        <v>316</v>
      </c>
      <c r="B379" s="159"/>
    </row>
    <row r="380" s="97" customFormat="1" ht="20.25" customHeight="1" spans="1:2">
      <c r="A380" s="158" t="s">
        <v>317</v>
      </c>
      <c r="B380" s="159"/>
    </row>
    <row r="381" s="97" customFormat="1" ht="20.25" customHeight="1" spans="1:2">
      <c r="A381" s="158" t="s">
        <v>318</v>
      </c>
      <c r="B381" s="159"/>
    </row>
    <row r="382" s="97" customFormat="1" ht="20.25" customHeight="1" spans="1:2">
      <c r="A382" s="158" t="s">
        <v>319</v>
      </c>
      <c r="B382" s="159"/>
    </row>
    <row r="383" s="97" customFormat="1" ht="20.25" customHeight="1" spans="1:2">
      <c r="A383" s="158" t="s">
        <v>320</v>
      </c>
      <c r="B383" s="159"/>
    </row>
    <row r="384" s="97" customFormat="1" ht="20.25" customHeight="1" spans="1:2">
      <c r="A384" s="158" t="s">
        <v>321</v>
      </c>
      <c r="B384" s="159"/>
    </row>
    <row r="385" s="97" customFormat="1" ht="20.25" customHeight="1" spans="1:2">
      <c r="A385" s="158" t="s">
        <v>322</v>
      </c>
      <c r="B385" s="159"/>
    </row>
    <row r="386" s="97" customFormat="1" ht="20.25" customHeight="1" spans="1:2">
      <c r="A386" s="158" t="s">
        <v>90</v>
      </c>
      <c r="B386" s="159"/>
    </row>
    <row r="387" s="97" customFormat="1" ht="20.25" customHeight="1" spans="1:2">
      <c r="A387" s="158" t="s">
        <v>323</v>
      </c>
      <c r="B387" s="159"/>
    </row>
    <row r="388" s="97" customFormat="1" ht="20.25" customHeight="1" spans="1:2">
      <c r="A388" s="158" t="s">
        <v>324</v>
      </c>
      <c r="B388" s="159">
        <f>SUM(B389:B396)</f>
        <v>0</v>
      </c>
    </row>
    <row r="389" s="97" customFormat="1" ht="20.25" customHeight="1" spans="1:2">
      <c r="A389" s="158" t="s">
        <v>81</v>
      </c>
      <c r="B389" s="159"/>
    </row>
    <row r="390" s="97" customFormat="1" ht="20.25" customHeight="1" spans="1:2">
      <c r="A390" s="158" t="s">
        <v>82</v>
      </c>
      <c r="B390" s="159"/>
    </row>
    <row r="391" s="97" customFormat="1" ht="20.25" customHeight="1" spans="1:2">
      <c r="A391" s="158" t="s">
        <v>83</v>
      </c>
      <c r="B391" s="159"/>
    </row>
    <row r="392" s="97" customFormat="1" ht="20.25" customHeight="1" spans="1:2">
      <c r="A392" s="158" t="s">
        <v>325</v>
      </c>
      <c r="B392" s="159"/>
    </row>
    <row r="393" s="97" customFormat="1" ht="20.25" customHeight="1" spans="1:2">
      <c r="A393" s="158" t="s">
        <v>326</v>
      </c>
      <c r="B393" s="159"/>
    </row>
    <row r="394" s="97" customFormat="1" ht="20.25" customHeight="1" spans="1:2">
      <c r="A394" s="158" t="s">
        <v>327</v>
      </c>
      <c r="B394" s="159"/>
    </row>
    <row r="395" s="97" customFormat="1" ht="20.25" customHeight="1" spans="1:2">
      <c r="A395" s="158" t="s">
        <v>90</v>
      </c>
      <c r="B395" s="159"/>
    </row>
    <row r="396" s="97" customFormat="1" ht="20.25" customHeight="1" spans="1:2">
      <c r="A396" s="158" t="s">
        <v>328</v>
      </c>
      <c r="B396" s="159"/>
    </row>
    <row r="397" s="97" customFormat="1" ht="20.25" customHeight="1" spans="1:2">
      <c r="A397" s="158" t="s">
        <v>329</v>
      </c>
      <c r="B397" s="159">
        <f>SUM(B398:B406)</f>
        <v>0</v>
      </c>
    </row>
    <row r="398" s="97" customFormat="1" ht="20.25" customHeight="1" spans="1:2">
      <c r="A398" s="158" t="s">
        <v>81</v>
      </c>
      <c r="B398" s="159"/>
    </row>
    <row r="399" s="97" customFormat="1" ht="20.25" customHeight="1" spans="1:2">
      <c r="A399" s="158" t="s">
        <v>82</v>
      </c>
      <c r="B399" s="159"/>
    </row>
    <row r="400" s="97" customFormat="1" ht="20.25" customHeight="1" spans="1:2">
      <c r="A400" s="158" t="s">
        <v>83</v>
      </c>
      <c r="B400" s="159"/>
    </row>
    <row r="401" s="97" customFormat="1" ht="20.25" customHeight="1" spans="1:2">
      <c r="A401" s="158" t="s">
        <v>330</v>
      </c>
      <c r="B401" s="159"/>
    </row>
    <row r="402" s="97" customFormat="1" ht="20.25" customHeight="1" spans="1:2">
      <c r="A402" s="158" t="s">
        <v>331</v>
      </c>
      <c r="B402" s="159"/>
    </row>
    <row r="403" s="97" customFormat="1" ht="20.25" customHeight="1" spans="1:2">
      <c r="A403" s="158" t="s">
        <v>332</v>
      </c>
      <c r="B403" s="159"/>
    </row>
    <row r="404" s="97" customFormat="1" ht="20.25" customHeight="1" spans="1:2">
      <c r="A404" s="158" t="s">
        <v>90</v>
      </c>
      <c r="B404" s="159"/>
    </row>
    <row r="405" s="97" customFormat="1" ht="20.25" customHeight="1" spans="1:2">
      <c r="A405" s="158" t="s">
        <v>333</v>
      </c>
      <c r="B405" s="159"/>
    </row>
    <row r="406" s="97" customFormat="1" ht="20.25" customHeight="1" spans="1:2">
      <c r="A406" s="158" t="s">
        <v>334</v>
      </c>
      <c r="B406" s="159">
        <f>SUM(B407:B413)</f>
        <v>0</v>
      </c>
    </row>
    <row r="407" s="97" customFormat="1" ht="20.25" customHeight="1" spans="1:2">
      <c r="A407" s="158" t="s">
        <v>81</v>
      </c>
      <c r="B407" s="159"/>
    </row>
    <row r="408" s="97" customFormat="1" ht="20.25" customHeight="1" spans="1:2">
      <c r="A408" s="158" t="s">
        <v>82</v>
      </c>
      <c r="B408" s="159"/>
    </row>
    <row r="409" s="97" customFormat="1" ht="20.25" customHeight="1" spans="1:2">
      <c r="A409" s="158" t="s">
        <v>83</v>
      </c>
      <c r="B409" s="159"/>
    </row>
    <row r="410" s="97" customFormat="1" ht="20.25" customHeight="1" spans="1:2">
      <c r="A410" s="158" t="s">
        <v>335</v>
      </c>
      <c r="B410" s="159"/>
    </row>
    <row r="411" s="97" customFormat="1" ht="20.25" customHeight="1" spans="1:2">
      <c r="A411" s="158" t="s">
        <v>336</v>
      </c>
      <c r="B411" s="159"/>
    </row>
    <row r="412" s="97" customFormat="1" ht="20.25" customHeight="1" spans="1:2">
      <c r="A412" s="158" t="s">
        <v>90</v>
      </c>
      <c r="B412" s="159"/>
    </row>
    <row r="413" s="97" customFormat="1" ht="20.25" customHeight="1" spans="1:2">
      <c r="A413" s="158" t="s">
        <v>337</v>
      </c>
      <c r="B413" s="159"/>
    </row>
    <row r="414" s="97" customFormat="1" ht="20.25" customHeight="1" spans="1:2">
      <c r="A414" s="158" t="s">
        <v>338</v>
      </c>
      <c r="B414" s="159">
        <f>SUM(B415:B421)</f>
        <v>0</v>
      </c>
    </row>
    <row r="415" s="97" customFormat="1" ht="20.25" customHeight="1" spans="1:2">
      <c r="A415" s="158" t="s">
        <v>81</v>
      </c>
      <c r="B415" s="159"/>
    </row>
    <row r="416" s="97" customFormat="1" ht="20.25" customHeight="1" spans="1:2">
      <c r="A416" s="158" t="s">
        <v>82</v>
      </c>
      <c r="B416" s="159"/>
    </row>
    <row r="417" s="97" customFormat="1" ht="20.25" customHeight="1" spans="1:2">
      <c r="A417" s="158" t="s">
        <v>339</v>
      </c>
      <c r="B417" s="159"/>
    </row>
    <row r="418" s="97" customFormat="1" ht="20.25" customHeight="1" spans="1:2">
      <c r="A418" s="158" t="s">
        <v>340</v>
      </c>
      <c r="B418" s="159"/>
    </row>
    <row r="419" s="97" customFormat="1" ht="20.25" customHeight="1" spans="1:2">
      <c r="A419" s="158" t="s">
        <v>341</v>
      </c>
      <c r="B419" s="159"/>
    </row>
    <row r="420" s="97" customFormat="1" ht="20.25" customHeight="1" spans="1:2">
      <c r="A420" s="158" t="s">
        <v>294</v>
      </c>
      <c r="B420" s="159"/>
    </row>
    <row r="421" s="97" customFormat="1" ht="20.25" customHeight="1" spans="1:2">
      <c r="A421" s="158" t="s">
        <v>342</v>
      </c>
      <c r="B421" s="159"/>
    </row>
    <row r="422" s="97" customFormat="1" ht="20.25" customHeight="1" spans="1:2">
      <c r="A422" s="158" t="s">
        <v>343</v>
      </c>
      <c r="B422" s="159">
        <f>SUM(B423:B430)</f>
        <v>0</v>
      </c>
    </row>
    <row r="423" s="97" customFormat="1" ht="20.25" customHeight="1" spans="1:2">
      <c r="A423" s="158" t="s">
        <v>344</v>
      </c>
      <c r="B423" s="159"/>
    </row>
    <row r="424" s="97" customFormat="1" ht="20.25" customHeight="1" spans="1:2">
      <c r="A424" s="158" t="s">
        <v>81</v>
      </c>
      <c r="B424" s="159"/>
    </row>
    <row r="425" s="97" customFormat="1" ht="20.25" customHeight="1" spans="1:2">
      <c r="A425" s="158" t="s">
        <v>345</v>
      </c>
      <c r="B425" s="159"/>
    </row>
    <row r="426" s="97" customFormat="1" ht="20.25" customHeight="1" spans="1:2">
      <c r="A426" s="158" t="s">
        <v>346</v>
      </c>
      <c r="B426" s="159"/>
    </row>
    <row r="427" s="97" customFormat="1" ht="20.25" customHeight="1" spans="1:2">
      <c r="A427" s="158" t="s">
        <v>347</v>
      </c>
      <c r="B427" s="159"/>
    </row>
    <row r="428" s="97" customFormat="1" ht="20.25" customHeight="1" spans="1:2">
      <c r="A428" s="158" t="s">
        <v>348</v>
      </c>
      <c r="B428" s="159"/>
    </row>
    <row r="429" s="97" customFormat="1" ht="20.25" customHeight="1" spans="1:2">
      <c r="A429" s="158" t="s">
        <v>349</v>
      </c>
      <c r="B429" s="159"/>
    </row>
    <row r="430" s="97" customFormat="1" ht="20.25" customHeight="1" spans="1:2">
      <c r="A430" s="158" t="s">
        <v>350</v>
      </c>
      <c r="B430" s="159"/>
    </row>
    <row r="431" s="97" customFormat="1" ht="20.25" customHeight="1" spans="1:2">
      <c r="A431" s="158" t="s">
        <v>351</v>
      </c>
      <c r="B431" s="159">
        <f>SUM(B432:B433)</f>
        <v>0</v>
      </c>
    </row>
    <row r="432" s="97" customFormat="1" ht="20.25" customHeight="1" spans="1:2">
      <c r="A432" s="158" t="s">
        <v>352</v>
      </c>
      <c r="B432" s="159"/>
    </row>
    <row r="433" s="97" customFormat="1" ht="20.25" customHeight="1" spans="1:2">
      <c r="A433" s="158" t="s">
        <v>353</v>
      </c>
      <c r="B433" s="159"/>
    </row>
    <row r="434" s="97" customFormat="1" ht="20.25" customHeight="1" spans="1:2">
      <c r="A434" s="158" t="s">
        <v>46</v>
      </c>
      <c r="B434" s="159">
        <f>SUM(B435,B440,B449,B456,B462,B466,B470,B474,B480,B487)</f>
        <v>0</v>
      </c>
    </row>
    <row r="435" s="97" customFormat="1" ht="20.25" customHeight="1" spans="1:2">
      <c r="A435" s="158" t="s">
        <v>354</v>
      </c>
      <c r="B435" s="159">
        <f>SUM(B436:B439)</f>
        <v>0</v>
      </c>
    </row>
    <row r="436" s="97" customFormat="1" ht="20.25" customHeight="1" spans="1:2">
      <c r="A436" s="158" t="s">
        <v>81</v>
      </c>
      <c r="B436" s="159"/>
    </row>
    <row r="437" s="97" customFormat="1" ht="20.25" customHeight="1" spans="1:2">
      <c r="A437" s="158" t="s">
        <v>82</v>
      </c>
      <c r="B437" s="159"/>
    </row>
    <row r="438" s="97" customFormat="1" ht="20.25" customHeight="1" spans="1:2">
      <c r="A438" s="158" t="s">
        <v>83</v>
      </c>
      <c r="B438" s="159"/>
    </row>
    <row r="439" s="97" customFormat="1" ht="20.25" customHeight="1" spans="1:2">
      <c r="A439" s="158" t="s">
        <v>355</v>
      </c>
      <c r="B439" s="159"/>
    </row>
    <row r="440" s="97" customFormat="1" ht="20.25" customHeight="1" spans="1:2">
      <c r="A440" s="158" t="s">
        <v>356</v>
      </c>
      <c r="B440" s="159">
        <f>SUM(B441:B448)</f>
        <v>0</v>
      </c>
    </row>
    <row r="441" s="97" customFormat="1" ht="20.25" customHeight="1" spans="1:2">
      <c r="A441" s="158" t="s">
        <v>357</v>
      </c>
      <c r="B441" s="159"/>
    </row>
    <row r="442" s="97" customFormat="1" ht="20.25" customHeight="1" spans="1:2">
      <c r="A442" s="158" t="s">
        <v>358</v>
      </c>
      <c r="B442" s="159"/>
    </row>
    <row r="443" s="97" customFormat="1" ht="20.25" customHeight="1" spans="1:2">
      <c r="A443" s="158" t="s">
        <v>359</v>
      </c>
      <c r="B443" s="159"/>
    </row>
    <row r="444" s="97" customFormat="1" ht="20.25" customHeight="1" spans="1:2">
      <c r="A444" s="158" t="s">
        <v>360</v>
      </c>
      <c r="B444" s="159"/>
    </row>
    <row r="445" s="97" customFormat="1" ht="20.25" customHeight="1" spans="1:2">
      <c r="A445" s="158" t="s">
        <v>361</v>
      </c>
      <c r="B445" s="159"/>
    </row>
    <row r="446" s="97" customFormat="1" ht="20.25" customHeight="1" spans="1:2">
      <c r="A446" s="158" t="s">
        <v>362</v>
      </c>
      <c r="B446" s="159"/>
    </row>
    <row r="447" s="97" customFormat="1" ht="20.25" customHeight="1" spans="1:2">
      <c r="A447" s="158" t="s">
        <v>363</v>
      </c>
      <c r="B447" s="159"/>
    </row>
    <row r="448" s="97" customFormat="1" ht="20.25" customHeight="1" spans="1:2">
      <c r="A448" s="158" t="s">
        <v>364</v>
      </c>
      <c r="B448" s="159"/>
    </row>
    <row r="449" s="97" customFormat="1" ht="20.25" customHeight="1" spans="1:2">
      <c r="A449" s="158" t="s">
        <v>365</v>
      </c>
      <c r="B449" s="159">
        <f>SUM(B450:B455)</f>
        <v>0</v>
      </c>
    </row>
    <row r="450" s="97" customFormat="1" ht="20.25" customHeight="1" spans="1:2">
      <c r="A450" s="158" t="s">
        <v>366</v>
      </c>
      <c r="B450" s="159"/>
    </row>
    <row r="451" s="97" customFormat="1" ht="20.25" customHeight="1" spans="1:2">
      <c r="A451" s="158" t="s">
        <v>367</v>
      </c>
      <c r="B451" s="159"/>
    </row>
    <row r="452" s="97" customFormat="1" ht="20.25" customHeight="1" spans="1:2">
      <c r="A452" s="158" t="s">
        <v>368</v>
      </c>
      <c r="B452" s="159"/>
    </row>
    <row r="453" s="97" customFormat="1" ht="20.25" customHeight="1" spans="1:2">
      <c r="A453" s="158" t="s">
        <v>369</v>
      </c>
      <c r="B453" s="159"/>
    </row>
    <row r="454" s="97" customFormat="1" ht="20.25" customHeight="1" spans="1:2">
      <c r="A454" s="158" t="s">
        <v>370</v>
      </c>
      <c r="B454" s="159"/>
    </row>
    <row r="455" s="97" customFormat="1" ht="20.25" customHeight="1" spans="1:2">
      <c r="A455" s="158" t="s">
        <v>371</v>
      </c>
      <c r="B455" s="159"/>
    </row>
    <row r="456" s="97" customFormat="1" ht="20.25" customHeight="1" spans="1:2">
      <c r="A456" s="158" t="s">
        <v>372</v>
      </c>
      <c r="B456" s="159">
        <f>SUM(B457:B461)</f>
        <v>0</v>
      </c>
    </row>
    <row r="457" s="97" customFormat="1" ht="20.25" customHeight="1" spans="1:2">
      <c r="A457" s="158" t="s">
        <v>373</v>
      </c>
      <c r="B457" s="159"/>
    </row>
    <row r="458" s="97" customFormat="1" ht="20.25" customHeight="1" spans="1:2">
      <c r="A458" s="158" t="s">
        <v>374</v>
      </c>
      <c r="B458" s="159"/>
    </row>
    <row r="459" s="97" customFormat="1" ht="20.25" customHeight="1" spans="1:2">
      <c r="A459" s="158" t="s">
        <v>375</v>
      </c>
      <c r="B459" s="159"/>
    </row>
    <row r="460" s="97" customFormat="1" ht="20.25" customHeight="1" spans="1:2">
      <c r="A460" s="158" t="s">
        <v>376</v>
      </c>
      <c r="B460" s="159"/>
    </row>
    <row r="461" s="97" customFormat="1" ht="20.25" customHeight="1" spans="1:2">
      <c r="A461" s="158" t="s">
        <v>377</v>
      </c>
      <c r="B461" s="159"/>
    </row>
    <row r="462" s="97" customFormat="1" ht="20.25" customHeight="1" spans="1:2">
      <c r="A462" s="158" t="s">
        <v>378</v>
      </c>
      <c r="B462" s="159">
        <f>SUM(B463:B465)</f>
        <v>0</v>
      </c>
    </row>
    <row r="463" s="97" customFormat="1" ht="20.25" customHeight="1" spans="1:2">
      <c r="A463" s="158" t="s">
        <v>379</v>
      </c>
      <c r="B463" s="159"/>
    </row>
    <row r="464" s="97" customFormat="1" ht="20.25" customHeight="1" spans="1:2">
      <c r="A464" s="158" t="s">
        <v>380</v>
      </c>
      <c r="B464" s="159"/>
    </row>
    <row r="465" s="97" customFormat="1" ht="20.25" customHeight="1" spans="1:2">
      <c r="A465" s="158" t="s">
        <v>381</v>
      </c>
      <c r="B465" s="159"/>
    </row>
    <row r="466" s="97" customFormat="1" ht="20.25" customHeight="1" spans="1:2">
      <c r="A466" s="158" t="s">
        <v>382</v>
      </c>
      <c r="B466" s="159">
        <f>SUM(B467:B469)</f>
        <v>0</v>
      </c>
    </row>
    <row r="467" s="97" customFormat="1" ht="20.25" customHeight="1" spans="1:2">
      <c r="A467" s="158" t="s">
        <v>383</v>
      </c>
      <c r="B467" s="159"/>
    </row>
    <row r="468" s="97" customFormat="1" ht="20.25" customHeight="1" spans="1:2">
      <c r="A468" s="158" t="s">
        <v>384</v>
      </c>
      <c r="B468" s="159"/>
    </row>
    <row r="469" s="97" customFormat="1" ht="20.25" customHeight="1" spans="1:2">
      <c r="A469" s="158" t="s">
        <v>385</v>
      </c>
      <c r="B469" s="159"/>
    </row>
    <row r="470" s="97" customFormat="1" ht="20.25" customHeight="1" spans="1:2">
      <c r="A470" s="158" t="s">
        <v>386</v>
      </c>
      <c r="B470" s="159">
        <f>SUM(B471:B473)</f>
        <v>0</v>
      </c>
    </row>
    <row r="471" s="97" customFormat="1" ht="20.25" customHeight="1" spans="1:2">
      <c r="A471" s="158" t="s">
        <v>387</v>
      </c>
      <c r="B471" s="159"/>
    </row>
    <row r="472" s="97" customFormat="1" ht="20.25" customHeight="1" spans="1:2">
      <c r="A472" s="158" t="s">
        <v>388</v>
      </c>
      <c r="B472" s="159"/>
    </row>
    <row r="473" s="97" customFormat="1" ht="20.25" customHeight="1" spans="1:2">
      <c r="A473" s="158" t="s">
        <v>389</v>
      </c>
      <c r="B473" s="159"/>
    </row>
    <row r="474" s="97" customFormat="1" ht="20.25" customHeight="1" spans="1:2">
      <c r="A474" s="158" t="s">
        <v>390</v>
      </c>
      <c r="B474" s="159">
        <f>SUM(B475:B479)</f>
        <v>0</v>
      </c>
    </row>
    <row r="475" s="97" customFormat="1" ht="20.25" customHeight="1" spans="1:2">
      <c r="A475" s="158" t="s">
        <v>391</v>
      </c>
      <c r="B475" s="159"/>
    </row>
    <row r="476" s="97" customFormat="1" ht="20.25" customHeight="1" spans="1:2">
      <c r="A476" s="158" t="s">
        <v>392</v>
      </c>
      <c r="B476" s="159"/>
    </row>
    <row r="477" s="97" customFormat="1" ht="20.25" customHeight="1" spans="1:2">
      <c r="A477" s="158" t="s">
        <v>393</v>
      </c>
      <c r="B477" s="159"/>
    </row>
    <row r="478" s="97" customFormat="1" ht="20.25" customHeight="1" spans="1:2">
      <c r="A478" s="158" t="s">
        <v>394</v>
      </c>
      <c r="B478" s="159"/>
    </row>
    <row r="479" s="97" customFormat="1" ht="20.25" customHeight="1" spans="1:2">
      <c r="A479" s="158" t="s">
        <v>395</v>
      </c>
      <c r="B479" s="159"/>
    </row>
    <row r="480" s="97" customFormat="1" ht="20.25" customHeight="1" spans="1:2">
      <c r="A480" s="158" t="s">
        <v>396</v>
      </c>
      <c r="B480" s="159">
        <f>SUM(B481:B486)</f>
        <v>0</v>
      </c>
    </row>
    <row r="481" s="97" customFormat="1" ht="20.25" customHeight="1" spans="1:2">
      <c r="A481" s="158" t="s">
        <v>397</v>
      </c>
      <c r="B481" s="159"/>
    </row>
    <row r="482" s="97" customFormat="1" ht="20.25" customHeight="1" spans="1:2">
      <c r="A482" s="158" t="s">
        <v>398</v>
      </c>
      <c r="B482" s="159"/>
    </row>
    <row r="483" s="97" customFormat="1" ht="20.25" customHeight="1" spans="1:2">
      <c r="A483" s="158" t="s">
        <v>399</v>
      </c>
      <c r="B483" s="159"/>
    </row>
    <row r="484" s="97" customFormat="1" ht="20.25" customHeight="1" spans="1:2">
      <c r="A484" s="158" t="s">
        <v>400</v>
      </c>
      <c r="B484" s="159"/>
    </row>
    <row r="485" s="97" customFormat="1" ht="20.25" customHeight="1" spans="1:2">
      <c r="A485" s="158" t="s">
        <v>401</v>
      </c>
      <c r="B485" s="159"/>
    </row>
    <row r="486" s="97" customFormat="1" ht="20.25" customHeight="1" spans="1:2">
      <c r="A486" s="158" t="s">
        <v>402</v>
      </c>
      <c r="B486" s="159"/>
    </row>
    <row r="487" s="97" customFormat="1" ht="20.25" customHeight="1" spans="1:2">
      <c r="A487" s="158" t="s">
        <v>403</v>
      </c>
      <c r="B487" s="159">
        <f>SUM(B488)</f>
        <v>0</v>
      </c>
    </row>
    <row r="488" s="97" customFormat="1" ht="20.25" customHeight="1" spans="1:2">
      <c r="A488" s="158" t="s">
        <v>404</v>
      </c>
      <c r="B488" s="159"/>
    </row>
    <row r="489" s="97" customFormat="1" ht="20.25" customHeight="1" spans="1:2">
      <c r="A489" s="158" t="s">
        <v>47</v>
      </c>
      <c r="B489" s="159">
        <f>SUM(B490,B495,B504,B510,B516,B521,B526,B533,B537,B540,)</f>
        <v>0.53</v>
      </c>
    </row>
    <row r="490" s="97" customFormat="1" ht="20.25" customHeight="1" spans="1:2">
      <c r="A490" s="158" t="s">
        <v>405</v>
      </c>
      <c r="B490" s="159">
        <f>SUM(B491:B494)</f>
        <v>0.53</v>
      </c>
    </row>
    <row r="491" s="97" customFormat="1" ht="20.25" customHeight="1" spans="1:2">
      <c r="A491" s="158" t="s">
        <v>81</v>
      </c>
      <c r="B491" s="159"/>
    </row>
    <row r="492" s="97" customFormat="1" ht="20.25" customHeight="1" spans="1:2">
      <c r="A492" s="158" t="s">
        <v>82</v>
      </c>
      <c r="B492" s="159"/>
    </row>
    <row r="493" s="97" customFormat="1" ht="20.25" customHeight="1" spans="1:2">
      <c r="A493" s="158" t="s">
        <v>83</v>
      </c>
      <c r="B493" s="159"/>
    </row>
    <row r="494" s="97" customFormat="1" ht="20.25" customHeight="1" spans="1:2">
      <c r="A494" s="158" t="s">
        <v>406</v>
      </c>
      <c r="B494" s="159">
        <v>0.53</v>
      </c>
    </row>
    <row r="495" s="97" customFormat="1" ht="20.25" customHeight="1" spans="1:2">
      <c r="A495" s="158" t="s">
        <v>407</v>
      </c>
      <c r="B495" s="159">
        <f>SUM(B496:B503)</f>
        <v>0</v>
      </c>
    </row>
    <row r="496" s="97" customFormat="1" ht="20.25" customHeight="1" spans="1:2">
      <c r="A496" s="158" t="s">
        <v>408</v>
      </c>
      <c r="B496" s="159"/>
    </row>
    <row r="497" s="97" customFormat="1" ht="20.25" customHeight="1" spans="1:2">
      <c r="A497" s="158" t="s">
        <v>409</v>
      </c>
      <c r="B497" s="159"/>
    </row>
    <row r="498" s="97" customFormat="1" ht="20.25" customHeight="1" spans="1:2">
      <c r="A498" s="158" t="s">
        <v>410</v>
      </c>
      <c r="B498" s="159"/>
    </row>
    <row r="499" s="97" customFormat="1" ht="20.25" customHeight="1" spans="1:2">
      <c r="A499" s="158" t="s">
        <v>411</v>
      </c>
      <c r="B499" s="159"/>
    </row>
    <row r="500" s="97" customFormat="1" ht="20.25" customHeight="1" spans="1:2">
      <c r="A500" s="158" t="s">
        <v>412</v>
      </c>
      <c r="B500" s="159"/>
    </row>
    <row r="501" s="97" customFormat="1" ht="20.25" customHeight="1" spans="1:2">
      <c r="A501" s="158" t="s">
        <v>413</v>
      </c>
      <c r="B501" s="159"/>
    </row>
    <row r="502" s="97" customFormat="1" ht="20.25" customHeight="1" spans="1:2">
      <c r="A502" s="158" t="s">
        <v>414</v>
      </c>
      <c r="B502" s="159"/>
    </row>
    <row r="503" s="97" customFormat="1" ht="20.25" customHeight="1" spans="1:2">
      <c r="A503" s="158" t="s">
        <v>415</v>
      </c>
      <c r="B503" s="159"/>
    </row>
    <row r="504" s="97" customFormat="1" ht="20.25" customHeight="1" spans="1:2">
      <c r="A504" s="158" t="s">
        <v>416</v>
      </c>
      <c r="B504" s="159">
        <f>SUM(B505:B509)</f>
        <v>0</v>
      </c>
    </row>
    <row r="505" s="97" customFormat="1" ht="20.25" customHeight="1" spans="1:2">
      <c r="A505" s="158" t="s">
        <v>408</v>
      </c>
      <c r="B505" s="159"/>
    </row>
    <row r="506" s="97" customFormat="1" ht="20.25" customHeight="1" spans="1:2">
      <c r="A506" s="158" t="s">
        <v>417</v>
      </c>
      <c r="B506" s="159"/>
    </row>
    <row r="507" s="97" customFormat="1" ht="20.25" customHeight="1" spans="1:2">
      <c r="A507" s="158" t="s">
        <v>418</v>
      </c>
      <c r="B507" s="159"/>
    </row>
    <row r="508" s="97" customFormat="1" ht="20.25" customHeight="1" spans="1:2">
      <c r="A508" s="158" t="s">
        <v>419</v>
      </c>
      <c r="B508" s="159"/>
    </row>
    <row r="509" s="97" customFormat="1" ht="20.25" customHeight="1" spans="1:2">
      <c r="A509" s="158" t="s">
        <v>420</v>
      </c>
      <c r="B509" s="159"/>
    </row>
    <row r="510" s="97" customFormat="1" ht="20.25" customHeight="1" spans="1:2">
      <c r="A510" s="158" t="s">
        <v>421</v>
      </c>
      <c r="B510" s="159">
        <f>SUM(B511:B515)</f>
        <v>0</v>
      </c>
    </row>
    <row r="511" s="97" customFormat="1" ht="20.25" customHeight="1" spans="1:2">
      <c r="A511" s="158" t="s">
        <v>408</v>
      </c>
      <c r="B511" s="159"/>
    </row>
    <row r="512" s="97" customFormat="1" ht="20.25" customHeight="1" spans="1:2">
      <c r="A512" s="158" t="s">
        <v>422</v>
      </c>
      <c r="B512" s="159"/>
    </row>
    <row r="513" s="97" customFormat="1" ht="20.25" customHeight="1" spans="1:2">
      <c r="A513" s="158" t="s">
        <v>423</v>
      </c>
      <c r="B513" s="159"/>
    </row>
    <row r="514" s="97" customFormat="1" ht="20.25" customHeight="1" spans="1:2">
      <c r="A514" s="158" t="s">
        <v>424</v>
      </c>
      <c r="B514" s="159"/>
    </row>
    <row r="515" s="97" customFormat="1" ht="20.25" customHeight="1" spans="1:2">
      <c r="A515" s="158" t="s">
        <v>425</v>
      </c>
      <c r="B515" s="159"/>
    </row>
    <row r="516" s="97" customFormat="1" ht="20.25" customHeight="1" spans="1:2">
      <c r="A516" s="158" t="s">
        <v>426</v>
      </c>
      <c r="B516" s="159">
        <f>SUM(B517:B520)</f>
        <v>0</v>
      </c>
    </row>
    <row r="517" s="97" customFormat="1" ht="20.25" customHeight="1" spans="1:2">
      <c r="A517" s="158" t="s">
        <v>408</v>
      </c>
      <c r="B517" s="159"/>
    </row>
    <row r="518" s="97" customFormat="1" ht="20.25" customHeight="1" spans="1:2">
      <c r="A518" s="158" t="s">
        <v>427</v>
      </c>
      <c r="B518" s="159"/>
    </row>
    <row r="519" s="97" customFormat="1" ht="20.25" customHeight="1" spans="1:2">
      <c r="A519" s="158" t="s">
        <v>428</v>
      </c>
      <c r="B519" s="159"/>
    </row>
    <row r="520" s="97" customFormat="1" ht="20.25" customHeight="1" spans="1:2">
      <c r="A520" s="158" t="s">
        <v>429</v>
      </c>
      <c r="B520" s="159"/>
    </row>
    <row r="521" s="97" customFormat="1" ht="20.25" customHeight="1" spans="1:2">
      <c r="A521" s="158" t="s">
        <v>430</v>
      </c>
      <c r="B521" s="159">
        <f>SUM(B522:B525)</f>
        <v>0</v>
      </c>
    </row>
    <row r="522" s="97" customFormat="1" ht="20.25" customHeight="1" spans="1:2">
      <c r="A522" s="158" t="s">
        <v>431</v>
      </c>
      <c r="B522" s="159"/>
    </row>
    <row r="523" s="97" customFormat="1" ht="20.25" customHeight="1" spans="1:2">
      <c r="A523" s="158" t="s">
        <v>432</v>
      </c>
      <c r="B523" s="159"/>
    </row>
    <row r="524" s="97" customFormat="1" ht="20.25" customHeight="1" spans="1:2">
      <c r="A524" s="158" t="s">
        <v>433</v>
      </c>
      <c r="B524" s="159"/>
    </row>
    <row r="525" s="97" customFormat="1" ht="20.25" customHeight="1" spans="1:2">
      <c r="A525" s="158" t="s">
        <v>434</v>
      </c>
      <c r="B525" s="159"/>
    </row>
    <row r="526" s="97" customFormat="1" ht="20.25" customHeight="1" spans="1:2">
      <c r="A526" s="158" t="s">
        <v>435</v>
      </c>
      <c r="B526" s="159">
        <f>SUM(B527:B532)</f>
        <v>0</v>
      </c>
    </row>
    <row r="527" s="97" customFormat="1" ht="20.25" customHeight="1" spans="1:2">
      <c r="A527" s="158" t="s">
        <v>408</v>
      </c>
      <c r="B527" s="159"/>
    </row>
    <row r="528" s="97" customFormat="1" ht="20.25" customHeight="1" spans="1:2">
      <c r="A528" s="158" t="s">
        <v>436</v>
      </c>
      <c r="B528" s="159"/>
    </row>
    <row r="529" s="97" customFormat="1" ht="20.25" customHeight="1" spans="1:2">
      <c r="A529" s="158" t="s">
        <v>437</v>
      </c>
      <c r="B529" s="159"/>
    </row>
    <row r="530" s="97" customFormat="1" ht="20.25" customHeight="1" spans="1:2">
      <c r="A530" s="158" t="s">
        <v>438</v>
      </c>
      <c r="B530" s="159"/>
    </row>
    <row r="531" s="97" customFormat="1" ht="20.25" customHeight="1" spans="1:2">
      <c r="A531" s="158" t="s">
        <v>439</v>
      </c>
      <c r="B531" s="159"/>
    </row>
    <row r="532" s="97" customFormat="1" ht="20.25" customHeight="1" spans="1:2">
      <c r="A532" s="158" t="s">
        <v>440</v>
      </c>
      <c r="B532" s="159"/>
    </row>
    <row r="533" s="97" customFormat="1" ht="20.25" customHeight="1" spans="1:2">
      <c r="A533" s="158" t="s">
        <v>441</v>
      </c>
      <c r="B533" s="159">
        <f>SUM(B534:B536)</f>
        <v>0</v>
      </c>
    </row>
    <row r="534" s="97" customFormat="1" ht="20.25" customHeight="1" spans="1:2">
      <c r="A534" s="158" t="s">
        <v>442</v>
      </c>
      <c r="B534" s="159"/>
    </row>
    <row r="535" s="97" customFormat="1" ht="20.25" customHeight="1" spans="1:2">
      <c r="A535" s="158" t="s">
        <v>443</v>
      </c>
      <c r="B535" s="159"/>
    </row>
    <row r="536" s="97" customFormat="1" ht="20.25" customHeight="1" spans="1:2">
      <c r="A536" s="158" t="s">
        <v>444</v>
      </c>
      <c r="B536" s="159"/>
    </row>
    <row r="537" s="97" customFormat="1" ht="20.25" customHeight="1" spans="1:2">
      <c r="A537" s="158" t="s">
        <v>445</v>
      </c>
      <c r="B537" s="159">
        <f>SUM(B538:B539)</f>
        <v>0</v>
      </c>
    </row>
    <row r="538" s="97" customFormat="1" ht="20.25" customHeight="1" spans="1:2">
      <c r="A538" s="158" t="s">
        <v>446</v>
      </c>
      <c r="B538" s="159"/>
    </row>
    <row r="539" s="97" customFormat="1" ht="20.25" customHeight="1" spans="1:2">
      <c r="A539" s="158" t="s">
        <v>447</v>
      </c>
      <c r="B539" s="159"/>
    </row>
    <row r="540" s="97" customFormat="1" ht="20.25" customHeight="1" spans="1:2">
      <c r="A540" s="158" t="s">
        <v>448</v>
      </c>
      <c r="B540" s="159">
        <f>SUM(B541:B544)</f>
        <v>0</v>
      </c>
    </row>
    <row r="541" s="97" customFormat="1" ht="20.25" customHeight="1" spans="1:2">
      <c r="A541" s="158" t="s">
        <v>449</v>
      </c>
      <c r="B541" s="159"/>
    </row>
    <row r="542" s="97" customFormat="1" ht="20.25" customHeight="1" spans="1:2">
      <c r="A542" s="158" t="s">
        <v>450</v>
      </c>
      <c r="B542" s="159"/>
    </row>
    <row r="543" s="97" customFormat="1" ht="20.25" customHeight="1" spans="1:2">
      <c r="A543" s="158" t="s">
        <v>451</v>
      </c>
      <c r="B543" s="159"/>
    </row>
    <row r="544" s="97" customFormat="1" ht="20.25" customHeight="1" spans="1:2">
      <c r="A544" s="158" t="s">
        <v>452</v>
      </c>
      <c r="B544" s="159"/>
    </row>
    <row r="545" s="97" customFormat="1" ht="20.25" customHeight="1" spans="1:2">
      <c r="A545" s="158" t="s">
        <v>48</v>
      </c>
      <c r="B545" s="159">
        <f>SUM(B546,B560,B568,B579,B590)</f>
        <v>27.09</v>
      </c>
    </row>
    <row r="546" s="97" customFormat="1" ht="20.25" customHeight="1" spans="1:2">
      <c r="A546" s="158" t="s">
        <v>453</v>
      </c>
      <c r="B546" s="159">
        <f>SUM(B547:B559)</f>
        <v>27.09</v>
      </c>
    </row>
    <row r="547" s="97" customFormat="1" ht="20.25" customHeight="1" spans="1:2">
      <c r="A547" s="158" t="s">
        <v>81</v>
      </c>
      <c r="B547" s="159"/>
    </row>
    <row r="548" s="97" customFormat="1" ht="20.25" customHeight="1" spans="1:2">
      <c r="A548" s="158" t="s">
        <v>82</v>
      </c>
      <c r="B548" s="159"/>
    </row>
    <row r="549" s="97" customFormat="1" ht="20.25" customHeight="1" spans="1:2">
      <c r="A549" s="158" t="s">
        <v>83</v>
      </c>
      <c r="B549" s="159"/>
    </row>
    <row r="550" s="97" customFormat="1" ht="20.25" customHeight="1" spans="1:2">
      <c r="A550" s="158" t="s">
        <v>454</v>
      </c>
      <c r="B550" s="159"/>
    </row>
    <row r="551" s="97" customFormat="1" ht="20.25" customHeight="1" spans="1:2">
      <c r="A551" s="158" t="s">
        <v>455</v>
      </c>
      <c r="B551" s="159"/>
    </row>
    <row r="552" s="97" customFormat="1" ht="20.25" customHeight="1" spans="1:2">
      <c r="A552" s="158" t="s">
        <v>456</v>
      </c>
      <c r="B552" s="159"/>
    </row>
    <row r="553" s="97" customFormat="1" ht="20.25" customHeight="1" spans="1:2">
      <c r="A553" s="158" t="s">
        <v>457</v>
      </c>
      <c r="B553" s="159"/>
    </row>
    <row r="554" s="97" customFormat="1" ht="20.25" customHeight="1" spans="1:2">
      <c r="A554" s="158" t="s">
        <v>458</v>
      </c>
      <c r="B554" s="159"/>
    </row>
    <row r="555" s="97" customFormat="1" ht="20.25" customHeight="1" spans="1:2">
      <c r="A555" s="158" t="s">
        <v>459</v>
      </c>
      <c r="B555" s="159"/>
    </row>
    <row r="556" s="97" customFormat="1" ht="20.25" customHeight="1" spans="1:2">
      <c r="A556" s="158" t="s">
        <v>460</v>
      </c>
      <c r="B556" s="159"/>
    </row>
    <row r="557" s="97" customFormat="1" ht="20.25" customHeight="1" spans="1:2">
      <c r="A557" s="158" t="s">
        <v>461</v>
      </c>
      <c r="B557" s="159"/>
    </row>
    <row r="558" s="97" customFormat="1" ht="20.25" customHeight="1" spans="1:2">
      <c r="A558" s="158" t="s">
        <v>462</v>
      </c>
      <c r="B558" s="159"/>
    </row>
    <row r="559" s="97" customFormat="1" ht="20.25" customHeight="1" spans="1:2">
      <c r="A559" s="158" t="s">
        <v>463</v>
      </c>
      <c r="B559" s="159">
        <v>27.09</v>
      </c>
    </row>
    <row r="560" s="97" customFormat="1" ht="20.25" customHeight="1" spans="1:2">
      <c r="A560" s="158" t="s">
        <v>464</v>
      </c>
      <c r="B560" s="159">
        <f>SUM(B561:B567)</f>
        <v>0</v>
      </c>
    </row>
    <row r="561" s="97" customFormat="1" ht="20.25" customHeight="1" spans="1:2">
      <c r="A561" s="158" t="s">
        <v>81</v>
      </c>
      <c r="B561" s="159"/>
    </row>
    <row r="562" s="97" customFormat="1" ht="20.25" customHeight="1" spans="1:2">
      <c r="A562" s="158" t="s">
        <v>82</v>
      </c>
      <c r="B562" s="159"/>
    </row>
    <row r="563" s="97" customFormat="1" ht="20.25" customHeight="1" spans="1:2">
      <c r="A563" s="158" t="s">
        <v>83</v>
      </c>
      <c r="B563" s="159"/>
    </row>
    <row r="564" s="97" customFormat="1" ht="20.25" customHeight="1" spans="1:2">
      <c r="A564" s="158" t="s">
        <v>465</v>
      </c>
      <c r="B564" s="159"/>
    </row>
    <row r="565" s="97" customFormat="1" ht="20.25" customHeight="1" spans="1:2">
      <c r="A565" s="158" t="s">
        <v>466</v>
      </c>
      <c r="B565" s="159"/>
    </row>
    <row r="566" s="97" customFormat="1" ht="20.25" customHeight="1" spans="1:2">
      <c r="A566" s="158" t="s">
        <v>467</v>
      </c>
      <c r="B566" s="159"/>
    </row>
    <row r="567" s="97" customFormat="1" ht="20.25" customHeight="1" spans="1:2">
      <c r="A567" s="158" t="s">
        <v>468</v>
      </c>
      <c r="B567" s="159"/>
    </row>
    <row r="568" s="97" customFormat="1" ht="20.25" customHeight="1" spans="1:2">
      <c r="A568" s="158" t="s">
        <v>469</v>
      </c>
      <c r="B568" s="159">
        <f>SUM(B569:B578)</f>
        <v>0</v>
      </c>
    </row>
    <row r="569" s="97" customFormat="1" ht="20.25" customHeight="1" spans="1:2">
      <c r="A569" s="158" t="s">
        <v>81</v>
      </c>
      <c r="B569" s="159"/>
    </row>
    <row r="570" s="97" customFormat="1" ht="20.25" customHeight="1" spans="1:2">
      <c r="A570" s="158" t="s">
        <v>82</v>
      </c>
      <c r="B570" s="159"/>
    </row>
    <row r="571" s="97" customFormat="1" ht="20.25" customHeight="1" spans="1:2">
      <c r="A571" s="158" t="s">
        <v>83</v>
      </c>
      <c r="B571" s="159"/>
    </row>
    <row r="572" s="97" customFormat="1" ht="20.25" customHeight="1" spans="1:2">
      <c r="A572" s="158" t="s">
        <v>470</v>
      </c>
      <c r="B572" s="159"/>
    </row>
    <row r="573" s="97" customFormat="1" ht="20.25" customHeight="1" spans="1:2">
      <c r="A573" s="158" t="s">
        <v>471</v>
      </c>
      <c r="B573" s="159"/>
    </row>
    <row r="574" s="97" customFormat="1" ht="20.25" customHeight="1" spans="1:2">
      <c r="A574" s="158" t="s">
        <v>472</v>
      </c>
      <c r="B574" s="159"/>
    </row>
    <row r="575" s="97" customFormat="1" ht="20.25" customHeight="1" spans="1:2">
      <c r="A575" s="158" t="s">
        <v>473</v>
      </c>
      <c r="B575" s="159"/>
    </row>
    <row r="576" s="97" customFormat="1" ht="20.25" customHeight="1" spans="1:2">
      <c r="A576" s="158" t="s">
        <v>474</v>
      </c>
      <c r="B576" s="159"/>
    </row>
    <row r="577" s="97" customFormat="1" ht="20.25" customHeight="1" spans="1:2">
      <c r="A577" s="158" t="s">
        <v>475</v>
      </c>
      <c r="B577" s="159"/>
    </row>
    <row r="578" s="97" customFormat="1" ht="20.25" customHeight="1" spans="1:2">
      <c r="A578" s="158" t="s">
        <v>476</v>
      </c>
      <c r="B578" s="159"/>
    </row>
    <row r="579" s="97" customFormat="1" ht="20.25" customHeight="1" spans="1:2">
      <c r="A579" s="158" t="s">
        <v>477</v>
      </c>
      <c r="B579" s="159">
        <f>SUM(B580:B589)</f>
        <v>0</v>
      </c>
    </row>
    <row r="580" s="97" customFormat="1" ht="20.25" customHeight="1" spans="1:2">
      <c r="A580" s="158" t="s">
        <v>81</v>
      </c>
      <c r="B580" s="159"/>
    </row>
    <row r="581" s="97" customFormat="1" ht="20.25" customHeight="1" spans="1:2">
      <c r="A581" s="158" t="s">
        <v>82</v>
      </c>
      <c r="B581" s="159"/>
    </row>
    <row r="582" s="97" customFormat="1" ht="20.25" customHeight="1" spans="1:2">
      <c r="A582" s="158" t="s">
        <v>83</v>
      </c>
      <c r="B582" s="159"/>
    </row>
    <row r="583" s="97" customFormat="1" ht="20.25" customHeight="1" spans="1:2">
      <c r="A583" s="158" t="s">
        <v>478</v>
      </c>
      <c r="B583" s="159"/>
    </row>
    <row r="584" s="97" customFormat="1" ht="20.25" customHeight="1" spans="1:2">
      <c r="A584" s="158" t="s">
        <v>479</v>
      </c>
      <c r="B584" s="159"/>
    </row>
    <row r="585" s="97" customFormat="1" ht="20.25" customHeight="1" spans="1:2">
      <c r="A585" s="158" t="s">
        <v>480</v>
      </c>
      <c r="B585" s="159"/>
    </row>
    <row r="586" s="97" customFormat="1" ht="20.25" customHeight="1" spans="1:2">
      <c r="A586" s="158" t="s">
        <v>481</v>
      </c>
      <c r="B586" s="159"/>
    </row>
    <row r="587" s="97" customFormat="1" ht="20.25" customHeight="1" spans="1:2">
      <c r="A587" s="158" t="s">
        <v>482</v>
      </c>
      <c r="B587" s="159"/>
    </row>
    <row r="588" s="97" customFormat="1" ht="20.25" customHeight="1" spans="1:2">
      <c r="A588" s="158" t="s">
        <v>483</v>
      </c>
      <c r="B588" s="159"/>
    </row>
    <row r="589" s="97" customFormat="1" ht="20.25" customHeight="1" spans="1:2">
      <c r="A589" s="158" t="s">
        <v>484</v>
      </c>
      <c r="B589" s="159"/>
    </row>
    <row r="590" s="97" customFormat="1" ht="20.25" customHeight="1" spans="1:2">
      <c r="A590" s="158" t="s">
        <v>485</v>
      </c>
      <c r="B590" s="159"/>
    </row>
    <row r="591" s="97" customFormat="1" ht="20.25" customHeight="1" spans="1:2">
      <c r="A591" s="158" t="s">
        <v>486</v>
      </c>
      <c r="B591" s="159"/>
    </row>
    <row r="592" s="97" customFormat="1" ht="20.25" customHeight="1" spans="1:2">
      <c r="A592" s="158" t="s">
        <v>487</v>
      </c>
      <c r="B592" s="159"/>
    </row>
    <row r="593" s="97" customFormat="1" ht="20.25" customHeight="1" spans="1:2">
      <c r="A593" s="158" t="s">
        <v>488</v>
      </c>
      <c r="B593" s="159"/>
    </row>
    <row r="594" s="97" customFormat="1" ht="20.25" customHeight="1" spans="1:2">
      <c r="A594" s="158" t="s">
        <v>49</v>
      </c>
      <c r="B594" s="159">
        <f>SUM(B595,B609,B620,B628,B637,B641,B652,B660,B666,B673,B681,B686,B694,B697,B700,B703,B706)</f>
        <v>270.67</v>
      </c>
    </row>
    <row r="595" s="97" customFormat="1" ht="20.25" customHeight="1" spans="1:2">
      <c r="A595" s="158" t="s">
        <v>489</v>
      </c>
      <c r="B595" s="159">
        <f>SUM(B596:B608)</f>
        <v>0</v>
      </c>
    </row>
    <row r="596" s="97" customFormat="1" ht="20.25" customHeight="1" spans="1:2">
      <c r="A596" s="158" t="s">
        <v>81</v>
      </c>
      <c r="B596" s="159"/>
    </row>
    <row r="597" s="97" customFormat="1" ht="20.25" customHeight="1" spans="1:2">
      <c r="A597" s="158" t="s">
        <v>82</v>
      </c>
      <c r="B597" s="159"/>
    </row>
    <row r="598" s="97" customFormat="1" ht="20.25" customHeight="1" spans="1:2">
      <c r="A598" s="158" t="s">
        <v>83</v>
      </c>
      <c r="B598" s="159"/>
    </row>
    <row r="599" s="97" customFormat="1" ht="20.25" customHeight="1" spans="1:2">
      <c r="A599" s="158" t="s">
        <v>490</v>
      </c>
      <c r="B599" s="159"/>
    </row>
    <row r="600" s="97" customFormat="1" ht="20.25" customHeight="1" spans="1:2">
      <c r="A600" s="158" t="s">
        <v>491</v>
      </c>
      <c r="B600" s="159"/>
    </row>
    <row r="601" s="97" customFormat="1" ht="20.25" customHeight="1" spans="1:2">
      <c r="A601" s="158" t="s">
        <v>492</v>
      </c>
      <c r="B601" s="159"/>
    </row>
    <row r="602" s="97" customFormat="1" ht="20.25" customHeight="1" spans="1:2">
      <c r="A602" s="158" t="s">
        <v>493</v>
      </c>
      <c r="B602" s="159"/>
    </row>
    <row r="603" s="97" customFormat="1" ht="20.25" customHeight="1" spans="1:2">
      <c r="A603" s="158" t="s">
        <v>124</v>
      </c>
      <c r="B603" s="159"/>
    </row>
    <row r="604" s="97" customFormat="1" ht="20.25" customHeight="1" spans="1:2">
      <c r="A604" s="158" t="s">
        <v>494</v>
      </c>
      <c r="B604" s="159"/>
    </row>
    <row r="605" s="97" customFormat="1" ht="20.25" customHeight="1" spans="1:2">
      <c r="A605" s="158" t="s">
        <v>495</v>
      </c>
      <c r="B605" s="159"/>
    </row>
    <row r="606" s="97" customFormat="1" ht="20.25" customHeight="1" spans="1:2">
      <c r="A606" s="158" t="s">
        <v>496</v>
      </c>
      <c r="B606" s="159"/>
    </row>
    <row r="607" s="97" customFormat="1" ht="20.25" customHeight="1" spans="1:2">
      <c r="A607" s="158" t="s">
        <v>497</v>
      </c>
      <c r="B607" s="159"/>
    </row>
    <row r="608" s="97" customFormat="1" ht="20.25" customHeight="1" spans="1:2">
      <c r="A608" s="158" t="s">
        <v>498</v>
      </c>
      <c r="B608" s="159"/>
    </row>
    <row r="609" s="97" customFormat="1" ht="20.25" customHeight="1" spans="1:2">
      <c r="A609" s="158" t="s">
        <v>499</v>
      </c>
      <c r="B609" s="159">
        <f>SUM(B610:B619)</f>
        <v>0</v>
      </c>
    </row>
    <row r="610" s="97" customFormat="1" ht="20.25" customHeight="1" spans="1:2">
      <c r="A610" s="158" t="s">
        <v>81</v>
      </c>
      <c r="B610" s="159"/>
    </row>
    <row r="611" s="97" customFormat="1" ht="20.25" customHeight="1" spans="1:2">
      <c r="A611" s="158" t="s">
        <v>82</v>
      </c>
      <c r="B611" s="159"/>
    </row>
    <row r="612" s="97" customFormat="1" ht="20.25" customHeight="1" spans="1:2">
      <c r="A612" s="158" t="s">
        <v>83</v>
      </c>
      <c r="B612" s="159"/>
    </row>
    <row r="613" s="97" customFormat="1" ht="20.25" customHeight="1" spans="1:2">
      <c r="A613" s="158" t="s">
        <v>500</v>
      </c>
      <c r="B613" s="159"/>
    </row>
    <row r="614" s="97" customFormat="1" ht="20.25" customHeight="1" spans="1:2">
      <c r="A614" s="158" t="s">
        <v>501</v>
      </c>
      <c r="B614" s="159"/>
    </row>
    <row r="615" s="97" customFormat="1" ht="20.25" customHeight="1" spans="1:2">
      <c r="A615" s="158" t="s">
        <v>502</v>
      </c>
      <c r="B615" s="159"/>
    </row>
    <row r="616" s="97" customFormat="1" ht="20.25" customHeight="1" spans="1:2">
      <c r="A616" s="158" t="s">
        <v>503</v>
      </c>
      <c r="B616" s="159"/>
    </row>
    <row r="617" s="97" customFormat="1" ht="20.25" customHeight="1" spans="1:2">
      <c r="A617" s="158" t="s">
        <v>504</v>
      </c>
      <c r="B617" s="159"/>
    </row>
    <row r="618" s="97" customFormat="1" ht="20.25" customHeight="1" spans="1:2">
      <c r="A618" s="158" t="s">
        <v>505</v>
      </c>
      <c r="B618" s="159"/>
    </row>
    <row r="619" s="97" customFormat="1" ht="20.25" customHeight="1" spans="1:2">
      <c r="A619" s="158" t="s">
        <v>506</v>
      </c>
      <c r="B619" s="159"/>
    </row>
    <row r="620" s="97" customFormat="1" ht="20.25" customHeight="1" spans="1:2">
      <c r="A620" s="158" t="s">
        <v>507</v>
      </c>
      <c r="B620" s="159">
        <f>SUM(B621:B627)</f>
        <v>0</v>
      </c>
    </row>
    <row r="621" s="97" customFormat="1" ht="20.25" customHeight="1" spans="1:2">
      <c r="A621" s="158" t="s">
        <v>508</v>
      </c>
      <c r="B621" s="159"/>
    </row>
    <row r="622" s="97" customFormat="1" ht="20.25" customHeight="1" spans="1:2">
      <c r="A622" s="158" t="s">
        <v>509</v>
      </c>
      <c r="B622" s="159"/>
    </row>
    <row r="623" s="97" customFormat="1" ht="20.25" customHeight="1" spans="1:2">
      <c r="A623" s="158" t="s">
        <v>510</v>
      </c>
      <c r="B623" s="159"/>
    </row>
    <row r="624" s="97" customFormat="1" ht="20.25" customHeight="1" spans="1:2">
      <c r="A624" s="158" t="s">
        <v>511</v>
      </c>
      <c r="B624" s="159"/>
    </row>
    <row r="625" s="97" customFormat="1" ht="20.25" customHeight="1" spans="1:2">
      <c r="A625" s="158" t="s">
        <v>512</v>
      </c>
      <c r="B625" s="159"/>
    </row>
    <row r="626" s="97" customFormat="1" ht="20.25" customHeight="1" spans="1:2">
      <c r="A626" s="158" t="s">
        <v>513</v>
      </c>
      <c r="B626" s="159"/>
    </row>
    <row r="627" s="97" customFormat="1" ht="20.25" customHeight="1" spans="1:2">
      <c r="A627" s="158" t="s">
        <v>514</v>
      </c>
      <c r="B627" s="159"/>
    </row>
    <row r="628" s="97" customFormat="1" ht="20.25" customHeight="1" spans="1:2">
      <c r="A628" s="158" t="s">
        <v>515</v>
      </c>
      <c r="B628" s="159">
        <f>SUM(B629:B636)</f>
        <v>244.81</v>
      </c>
    </row>
    <row r="629" s="97" customFormat="1" ht="20.25" customHeight="1" spans="1:2">
      <c r="A629" s="158" t="s">
        <v>516</v>
      </c>
      <c r="B629" s="159"/>
    </row>
    <row r="630" s="97" customFormat="1" ht="20.25" customHeight="1" spans="1:2">
      <c r="A630" s="158" t="s">
        <v>517</v>
      </c>
      <c r="B630" s="159">
        <v>15.02</v>
      </c>
    </row>
    <row r="631" s="97" customFormat="1" ht="20.25" customHeight="1" spans="1:2">
      <c r="A631" s="158" t="s">
        <v>518</v>
      </c>
      <c r="B631" s="159"/>
    </row>
    <row r="632" s="97" customFormat="1" ht="20.25" customHeight="1" spans="1:2">
      <c r="A632" s="158" t="s">
        <v>519</v>
      </c>
      <c r="B632" s="159">
        <v>98.41</v>
      </c>
    </row>
    <row r="633" s="97" customFormat="1" ht="20.25" customHeight="1" spans="1:2">
      <c r="A633" s="158" t="s">
        <v>520</v>
      </c>
      <c r="B633" s="159">
        <v>89.19</v>
      </c>
    </row>
    <row r="634" s="97" customFormat="1" ht="20.25" customHeight="1" spans="1:2">
      <c r="A634" s="158" t="s">
        <v>521</v>
      </c>
      <c r="B634" s="159">
        <v>42.19</v>
      </c>
    </row>
    <row r="635" s="97" customFormat="1" ht="20.25" customHeight="1" spans="1:2">
      <c r="A635" s="158" t="s">
        <v>522</v>
      </c>
      <c r="B635" s="159"/>
    </row>
    <row r="636" s="97" customFormat="1" ht="20.25" customHeight="1" spans="1:2">
      <c r="A636" s="158" t="s">
        <v>523</v>
      </c>
      <c r="B636" s="159"/>
    </row>
    <row r="637" s="97" customFormat="1" ht="20.25" customHeight="1" spans="1:2">
      <c r="A637" s="158" t="s">
        <v>524</v>
      </c>
      <c r="B637" s="159">
        <f>SUM(B638:B640)</f>
        <v>0</v>
      </c>
    </row>
    <row r="638" s="97" customFormat="1" ht="20.25" customHeight="1" spans="1:2">
      <c r="A638" s="158" t="s">
        <v>525</v>
      </c>
      <c r="B638" s="159"/>
    </row>
    <row r="639" s="97" customFormat="1" ht="20.25" customHeight="1" spans="1:2">
      <c r="A639" s="158" t="s">
        <v>526</v>
      </c>
      <c r="B639" s="159"/>
    </row>
    <row r="640" s="97" customFormat="1" ht="20.25" customHeight="1" spans="1:2">
      <c r="A640" s="158" t="s">
        <v>527</v>
      </c>
      <c r="B640" s="159"/>
    </row>
    <row r="641" s="97" customFormat="1" ht="20.25" customHeight="1" spans="1:2">
      <c r="A641" s="158" t="s">
        <v>528</v>
      </c>
      <c r="B641" s="159">
        <f>SUM(B642:B651)</f>
        <v>0</v>
      </c>
    </row>
    <row r="642" s="97" customFormat="1" ht="20.25" customHeight="1" spans="1:2">
      <c r="A642" s="158" t="s">
        <v>529</v>
      </c>
      <c r="B642" s="159"/>
    </row>
    <row r="643" s="97" customFormat="1" ht="20.25" customHeight="1" spans="1:2">
      <c r="A643" s="158" t="s">
        <v>530</v>
      </c>
      <c r="B643" s="159"/>
    </row>
    <row r="644" s="97" customFormat="1" ht="20.25" customHeight="1" spans="1:2">
      <c r="A644" s="158" t="s">
        <v>531</v>
      </c>
      <c r="B644" s="159"/>
    </row>
    <row r="645" s="97" customFormat="1" ht="20.25" customHeight="1" spans="1:2">
      <c r="A645" s="158" t="s">
        <v>532</v>
      </c>
      <c r="B645" s="159"/>
    </row>
    <row r="646" s="97" customFormat="1" ht="20.25" customHeight="1" spans="1:2">
      <c r="A646" s="158" t="s">
        <v>533</v>
      </c>
      <c r="B646" s="159"/>
    </row>
    <row r="647" s="97" customFormat="1" ht="20.25" customHeight="1" spans="1:2">
      <c r="A647" s="158" t="s">
        <v>534</v>
      </c>
      <c r="B647" s="159"/>
    </row>
    <row r="648" s="97" customFormat="1" ht="20.25" customHeight="1" spans="1:2">
      <c r="A648" s="158" t="s">
        <v>535</v>
      </c>
      <c r="B648" s="159"/>
    </row>
    <row r="649" s="97" customFormat="1" ht="20.25" customHeight="1" spans="1:2">
      <c r="A649" s="158" t="s">
        <v>536</v>
      </c>
      <c r="B649" s="159"/>
    </row>
    <row r="650" s="97" customFormat="1" ht="20.25" customHeight="1" spans="1:2">
      <c r="A650" s="158" t="s">
        <v>537</v>
      </c>
      <c r="B650" s="159"/>
    </row>
    <row r="651" s="97" customFormat="1" ht="20.25" customHeight="1" spans="1:2">
      <c r="A651" s="158" t="s">
        <v>538</v>
      </c>
      <c r="B651" s="159"/>
    </row>
    <row r="652" s="97" customFormat="1" ht="20.25" customHeight="1" spans="1:2">
      <c r="A652" s="158" t="s">
        <v>539</v>
      </c>
      <c r="B652" s="159">
        <f>SUM(B653:B659)</f>
        <v>0</v>
      </c>
    </row>
    <row r="653" s="97" customFormat="1" ht="20.25" customHeight="1" spans="1:2">
      <c r="A653" s="158" t="s">
        <v>540</v>
      </c>
      <c r="B653" s="159"/>
    </row>
    <row r="654" s="97" customFormat="1" ht="20.25" customHeight="1" spans="1:2">
      <c r="A654" s="158" t="s">
        <v>541</v>
      </c>
      <c r="B654" s="159"/>
    </row>
    <row r="655" s="97" customFormat="1" ht="20.25" customHeight="1" spans="1:2">
      <c r="A655" s="158" t="s">
        <v>542</v>
      </c>
      <c r="B655" s="159"/>
    </row>
    <row r="656" s="97" customFormat="1" ht="20.25" customHeight="1" spans="1:2">
      <c r="A656" s="158" t="s">
        <v>543</v>
      </c>
      <c r="B656" s="159"/>
    </row>
    <row r="657" s="97" customFormat="1" ht="20.25" customHeight="1" spans="1:2">
      <c r="A657" s="158" t="s">
        <v>544</v>
      </c>
      <c r="B657" s="159"/>
    </row>
    <row r="658" s="97" customFormat="1" ht="20.25" customHeight="1" spans="1:2">
      <c r="A658" s="158" t="s">
        <v>545</v>
      </c>
      <c r="B658" s="159"/>
    </row>
    <row r="659" s="97" customFormat="1" ht="20.25" customHeight="1" spans="1:2">
      <c r="A659" s="158" t="s">
        <v>546</v>
      </c>
      <c r="B659" s="159"/>
    </row>
    <row r="660" s="97" customFormat="1" ht="20.25" customHeight="1" spans="1:2">
      <c r="A660" s="158" t="s">
        <v>547</v>
      </c>
      <c r="B660" s="159">
        <f>SUM(B661:B665)</f>
        <v>25.86</v>
      </c>
    </row>
    <row r="661" s="97" customFormat="1" ht="20.25" customHeight="1" spans="1:2">
      <c r="A661" s="158" t="s">
        <v>548</v>
      </c>
      <c r="B661" s="159"/>
    </row>
    <row r="662" s="97" customFormat="1" ht="20.25" customHeight="1" spans="1:2">
      <c r="A662" s="158" t="s">
        <v>549</v>
      </c>
      <c r="B662" s="159"/>
    </row>
    <row r="663" s="97" customFormat="1" ht="20.25" customHeight="1" spans="1:2">
      <c r="A663" s="158" t="s">
        <v>550</v>
      </c>
      <c r="B663" s="159"/>
    </row>
    <row r="664" s="97" customFormat="1" ht="20.25" customHeight="1" spans="1:2">
      <c r="A664" s="158" t="s">
        <v>551</v>
      </c>
      <c r="B664" s="159"/>
    </row>
    <row r="665" s="97" customFormat="1" ht="20.25" customHeight="1" spans="1:2">
      <c r="A665" s="158" t="s">
        <v>552</v>
      </c>
      <c r="B665" s="159">
        <v>25.86</v>
      </c>
    </row>
    <row r="666" s="97" customFormat="1" ht="20.25" customHeight="1" spans="1:2">
      <c r="A666" s="158" t="s">
        <v>553</v>
      </c>
      <c r="B666" s="159">
        <f>SUM(B667:B672)</f>
        <v>0</v>
      </c>
    </row>
    <row r="667" s="97" customFormat="1" ht="20.25" customHeight="1" spans="1:2">
      <c r="A667" s="158" t="s">
        <v>554</v>
      </c>
      <c r="B667" s="159"/>
    </row>
    <row r="668" s="97" customFormat="1" ht="20.25" customHeight="1" spans="1:2">
      <c r="A668" s="158" t="s">
        <v>555</v>
      </c>
      <c r="B668" s="159"/>
    </row>
    <row r="669" s="97" customFormat="1" ht="20.25" customHeight="1" spans="1:2">
      <c r="A669" s="158" t="s">
        <v>556</v>
      </c>
      <c r="B669" s="159"/>
    </row>
    <row r="670" s="97" customFormat="1" ht="20.25" customHeight="1" spans="1:2">
      <c r="A670" s="158" t="s">
        <v>557</v>
      </c>
      <c r="B670" s="159"/>
    </row>
    <row r="671" s="97" customFormat="1" ht="20.25" customHeight="1" spans="1:2">
      <c r="A671" s="158" t="s">
        <v>558</v>
      </c>
      <c r="B671" s="159"/>
    </row>
    <row r="672" s="97" customFormat="1" ht="20.25" customHeight="1" spans="1:2">
      <c r="A672" s="158" t="s">
        <v>559</v>
      </c>
      <c r="B672" s="159"/>
    </row>
    <row r="673" s="97" customFormat="1" ht="20.25" customHeight="1" spans="1:2">
      <c r="A673" s="158" t="s">
        <v>560</v>
      </c>
      <c r="B673" s="159">
        <f>SUM(B674:B680)</f>
        <v>0</v>
      </c>
    </row>
    <row r="674" s="97" customFormat="1" ht="20.25" customHeight="1" spans="1:2">
      <c r="A674" s="158" t="s">
        <v>81</v>
      </c>
      <c r="B674" s="159"/>
    </row>
    <row r="675" s="97" customFormat="1" ht="20.25" customHeight="1" spans="1:2">
      <c r="A675" s="158" t="s">
        <v>82</v>
      </c>
      <c r="B675" s="159"/>
    </row>
    <row r="676" s="97" customFormat="1" ht="20.25" customHeight="1" spans="1:2">
      <c r="A676" s="158" t="s">
        <v>83</v>
      </c>
      <c r="B676" s="159"/>
    </row>
    <row r="677" s="97" customFormat="1" ht="20.25" customHeight="1" spans="1:2">
      <c r="A677" s="158" t="s">
        <v>561</v>
      </c>
      <c r="B677" s="159"/>
    </row>
    <row r="678" s="97" customFormat="1" ht="20.25" customHeight="1" spans="1:2">
      <c r="A678" s="158" t="s">
        <v>562</v>
      </c>
      <c r="B678" s="159"/>
    </row>
    <row r="679" s="97" customFormat="1" ht="20.25" customHeight="1" spans="1:2">
      <c r="A679" s="158" t="s">
        <v>563</v>
      </c>
      <c r="B679" s="159"/>
    </row>
    <row r="680" s="97" customFormat="1" ht="20.25" customHeight="1" spans="1:2">
      <c r="A680" s="158" t="s">
        <v>564</v>
      </c>
      <c r="B680" s="159"/>
    </row>
    <row r="681" s="97" customFormat="1" ht="20.25" customHeight="1" spans="1:2">
      <c r="A681" s="158" t="s">
        <v>565</v>
      </c>
      <c r="B681" s="159">
        <f>SUM(B682:B685)</f>
        <v>0</v>
      </c>
    </row>
    <row r="682" s="97" customFormat="1" ht="20.25" customHeight="1" spans="1:2">
      <c r="A682" s="158" t="s">
        <v>566</v>
      </c>
      <c r="B682" s="159"/>
    </row>
    <row r="683" s="97" customFormat="1" ht="20.25" customHeight="1" spans="1:2">
      <c r="A683" s="158" t="s">
        <v>567</v>
      </c>
      <c r="B683" s="159"/>
    </row>
    <row r="684" s="97" customFormat="1" ht="20.25" customHeight="1" spans="1:2">
      <c r="A684" s="158" t="s">
        <v>568</v>
      </c>
      <c r="B684" s="159"/>
    </row>
    <row r="685" s="97" customFormat="1" ht="20.25" customHeight="1" spans="1:2">
      <c r="A685" s="158" t="s">
        <v>569</v>
      </c>
      <c r="B685" s="159"/>
    </row>
    <row r="686" s="97" customFormat="1" ht="20.25" customHeight="1" spans="1:2">
      <c r="A686" s="158" t="s">
        <v>570</v>
      </c>
      <c r="B686" s="159">
        <f>SUM(B687:B690)</f>
        <v>0</v>
      </c>
    </row>
    <row r="687" s="97" customFormat="1" ht="20.25" customHeight="1" spans="1:2">
      <c r="A687" s="158" t="s">
        <v>81</v>
      </c>
      <c r="B687" s="159"/>
    </row>
    <row r="688" s="97" customFormat="1" ht="20.25" customHeight="1" spans="1:2">
      <c r="A688" s="158" t="s">
        <v>82</v>
      </c>
      <c r="B688" s="159"/>
    </row>
    <row r="689" s="97" customFormat="1" ht="20.25" customHeight="1" spans="1:2">
      <c r="A689" s="158" t="s">
        <v>83</v>
      </c>
      <c r="B689" s="159"/>
    </row>
    <row r="690" s="97" customFormat="1" ht="20.25" customHeight="1" spans="1:2">
      <c r="A690" s="158" t="s">
        <v>571</v>
      </c>
      <c r="B690" s="159"/>
    </row>
    <row r="691" s="97" customFormat="1" ht="20.25" customHeight="1" spans="1:2">
      <c r="A691" s="158" t="s">
        <v>572</v>
      </c>
      <c r="B691" s="159">
        <f>SUM(B692:B693)</f>
        <v>0</v>
      </c>
    </row>
    <row r="692" s="97" customFormat="1" ht="20.25" customHeight="1" spans="1:2">
      <c r="A692" s="158" t="s">
        <v>573</v>
      </c>
      <c r="B692" s="159"/>
    </row>
    <row r="693" s="97" customFormat="1" ht="20.25" customHeight="1" spans="1:2">
      <c r="A693" s="158" t="s">
        <v>574</v>
      </c>
      <c r="B693" s="159"/>
    </row>
    <row r="694" s="97" customFormat="1" ht="20.25" customHeight="1" spans="1:2">
      <c r="A694" s="158" t="s">
        <v>575</v>
      </c>
      <c r="B694" s="159">
        <f>SUM(B695:B696)</f>
        <v>0</v>
      </c>
    </row>
    <row r="695" s="97" customFormat="1" ht="20.25" customHeight="1" spans="1:2">
      <c r="A695" s="158" t="s">
        <v>576</v>
      </c>
      <c r="B695" s="159"/>
    </row>
    <row r="696" s="97" customFormat="1" ht="20.25" customHeight="1" spans="1:2">
      <c r="A696" s="158" t="s">
        <v>577</v>
      </c>
      <c r="B696" s="159"/>
    </row>
    <row r="697" s="97" customFormat="1" ht="20.25" customHeight="1" spans="1:2">
      <c r="A697" s="158" t="s">
        <v>578</v>
      </c>
      <c r="B697" s="159">
        <f>SUM(B698:B699)</f>
        <v>0</v>
      </c>
    </row>
    <row r="698" s="97" customFormat="1" ht="20.25" customHeight="1" spans="1:2">
      <c r="A698" s="158" t="s">
        <v>579</v>
      </c>
      <c r="B698" s="159"/>
    </row>
    <row r="699" s="97" customFormat="1" ht="20.25" customHeight="1" spans="1:2">
      <c r="A699" s="158" t="s">
        <v>580</v>
      </c>
      <c r="B699" s="159"/>
    </row>
    <row r="700" s="97" customFormat="1" ht="20.25" customHeight="1" spans="1:2">
      <c r="A700" s="158" t="s">
        <v>581</v>
      </c>
      <c r="B700" s="159">
        <f>SUM(B701:B702)</f>
        <v>0</v>
      </c>
    </row>
    <row r="701" s="97" customFormat="1" ht="20.25" customHeight="1" spans="1:2">
      <c r="A701" s="158" t="s">
        <v>582</v>
      </c>
      <c r="B701" s="159"/>
    </row>
    <row r="702" s="97" customFormat="1" ht="20.25" customHeight="1" spans="1:2">
      <c r="A702" s="158" t="s">
        <v>583</v>
      </c>
      <c r="B702" s="159"/>
    </row>
    <row r="703" s="97" customFormat="1" ht="20.25" customHeight="1" spans="1:2">
      <c r="A703" s="158" t="s">
        <v>584</v>
      </c>
      <c r="B703" s="159">
        <f>SUM(B704:B705)</f>
        <v>0</v>
      </c>
    </row>
    <row r="704" s="97" customFormat="1" ht="20.25" customHeight="1" spans="1:2">
      <c r="A704" s="158" t="s">
        <v>585</v>
      </c>
      <c r="B704" s="159"/>
    </row>
    <row r="705" s="97" customFormat="1" ht="20.25" customHeight="1" spans="1:2">
      <c r="A705" s="158" t="s">
        <v>586</v>
      </c>
      <c r="B705" s="159"/>
    </row>
    <row r="706" s="97" customFormat="1" ht="20.25" customHeight="1" spans="1:2">
      <c r="A706" s="158" t="s">
        <v>587</v>
      </c>
      <c r="B706" s="159">
        <f>SUM(B707)</f>
        <v>0</v>
      </c>
    </row>
    <row r="707" s="97" customFormat="1" ht="20.25" customHeight="1" spans="1:2">
      <c r="A707" s="158" t="s">
        <v>588</v>
      </c>
      <c r="B707" s="159"/>
    </row>
    <row r="708" s="97" customFormat="1" ht="20.25" customHeight="1" spans="1:2">
      <c r="A708" s="158" t="s">
        <v>50</v>
      </c>
      <c r="B708" s="159">
        <f>SUM(B709,B714,B727,B731,B743,B753,B756,B760,B770)</f>
        <v>34.1</v>
      </c>
    </row>
    <row r="709" s="97" customFormat="1" ht="20.25" customHeight="1" spans="1:2">
      <c r="A709" s="158" t="s">
        <v>589</v>
      </c>
      <c r="B709" s="159">
        <f>SUM(B710:B713)</f>
        <v>0</v>
      </c>
    </row>
    <row r="710" s="97" customFormat="1" ht="20.25" customHeight="1" spans="1:2">
      <c r="A710" s="158" t="s">
        <v>81</v>
      </c>
      <c r="B710" s="159"/>
    </row>
    <row r="711" s="97" customFormat="1" ht="20.25" customHeight="1" spans="1:2">
      <c r="A711" s="158" t="s">
        <v>82</v>
      </c>
      <c r="B711" s="159"/>
    </row>
    <row r="712" s="97" customFormat="1" ht="20.25" customHeight="1" spans="1:2">
      <c r="A712" s="158" t="s">
        <v>83</v>
      </c>
      <c r="B712" s="159"/>
    </row>
    <row r="713" s="97" customFormat="1" ht="20.25" customHeight="1" spans="1:2">
      <c r="A713" s="158" t="s">
        <v>590</v>
      </c>
      <c r="B713" s="159"/>
    </row>
    <row r="714" s="97" customFormat="1" ht="20.25" customHeight="1" spans="1:2">
      <c r="A714" s="158" t="s">
        <v>591</v>
      </c>
      <c r="B714" s="159">
        <f>SUM(B715:B726)</f>
        <v>0</v>
      </c>
    </row>
    <row r="715" s="97" customFormat="1" ht="20.25" customHeight="1" spans="1:2">
      <c r="A715" s="158" t="s">
        <v>592</v>
      </c>
      <c r="B715" s="159"/>
    </row>
    <row r="716" s="97" customFormat="1" ht="20.25" customHeight="1" spans="1:2">
      <c r="A716" s="158" t="s">
        <v>593</v>
      </c>
      <c r="B716" s="159"/>
    </row>
    <row r="717" s="97" customFormat="1" ht="20.25" customHeight="1" spans="1:2">
      <c r="A717" s="158" t="s">
        <v>594</v>
      </c>
      <c r="B717" s="159"/>
    </row>
    <row r="718" s="97" customFormat="1" ht="20.25" customHeight="1" spans="1:2">
      <c r="A718" s="158" t="s">
        <v>595</v>
      </c>
      <c r="B718" s="159"/>
    </row>
    <row r="719" s="97" customFormat="1" ht="20.25" customHeight="1" spans="1:2">
      <c r="A719" s="158" t="s">
        <v>596</v>
      </c>
      <c r="B719" s="159"/>
    </row>
    <row r="720" s="97" customFormat="1" ht="20.25" customHeight="1" spans="1:2">
      <c r="A720" s="158" t="s">
        <v>597</v>
      </c>
      <c r="B720" s="159"/>
    </row>
    <row r="721" s="97" customFormat="1" ht="20.25" customHeight="1" spans="1:2">
      <c r="A721" s="158" t="s">
        <v>598</v>
      </c>
      <c r="B721" s="159"/>
    </row>
    <row r="722" s="97" customFormat="1" ht="20.25" customHeight="1" spans="1:2">
      <c r="A722" s="158" t="s">
        <v>599</v>
      </c>
      <c r="B722" s="159"/>
    </row>
    <row r="723" s="97" customFormat="1" ht="20.25" customHeight="1" spans="1:2">
      <c r="A723" s="158" t="s">
        <v>600</v>
      </c>
      <c r="B723" s="159"/>
    </row>
    <row r="724" s="97" customFormat="1" ht="20.25" customHeight="1" spans="1:2">
      <c r="A724" s="158" t="s">
        <v>601</v>
      </c>
      <c r="B724" s="159"/>
    </row>
    <row r="725" s="97" customFormat="1" ht="20.25" customHeight="1" spans="1:2">
      <c r="A725" s="158" t="s">
        <v>602</v>
      </c>
      <c r="B725" s="159"/>
    </row>
    <row r="726" s="97" customFormat="1" ht="20.25" customHeight="1" spans="1:2">
      <c r="A726" s="158" t="s">
        <v>603</v>
      </c>
      <c r="B726" s="159"/>
    </row>
    <row r="727" s="97" customFormat="1" ht="20.25" customHeight="1" spans="1:2">
      <c r="A727" s="158" t="s">
        <v>604</v>
      </c>
      <c r="B727" s="159">
        <f>SUM(B728:B730)</f>
        <v>0</v>
      </c>
    </row>
    <row r="728" s="97" customFormat="1" ht="20.25" customHeight="1" spans="1:2">
      <c r="A728" s="158" t="s">
        <v>605</v>
      </c>
      <c r="B728" s="159"/>
    </row>
    <row r="729" s="97" customFormat="1" ht="20.25" customHeight="1" spans="1:2">
      <c r="A729" s="158" t="s">
        <v>606</v>
      </c>
      <c r="B729" s="159"/>
    </row>
    <row r="730" s="97" customFormat="1" ht="20.25" customHeight="1" spans="1:2">
      <c r="A730" s="158" t="s">
        <v>607</v>
      </c>
      <c r="B730" s="159"/>
    </row>
    <row r="731" s="97" customFormat="1" ht="20.25" customHeight="1" spans="1:2">
      <c r="A731" s="158" t="s">
        <v>608</v>
      </c>
      <c r="B731" s="159">
        <f>SUM(B732:B742)</f>
        <v>0</v>
      </c>
    </row>
    <row r="732" s="97" customFormat="1" ht="20.25" customHeight="1" spans="1:2">
      <c r="A732" s="158" t="s">
        <v>609</v>
      </c>
      <c r="B732" s="159"/>
    </row>
    <row r="733" s="97" customFormat="1" ht="20.25" customHeight="1" spans="1:2">
      <c r="A733" s="158" t="s">
        <v>610</v>
      </c>
      <c r="B733" s="159"/>
    </row>
    <row r="734" s="97" customFormat="1" ht="20.25" customHeight="1" spans="1:2">
      <c r="A734" s="158" t="s">
        <v>611</v>
      </c>
      <c r="B734" s="159"/>
    </row>
    <row r="735" s="97" customFormat="1" ht="20.25" customHeight="1" spans="1:2">
      <c r="A735" s="158" t="s">
        <v>612</v>
      </c>
      <c r="B735" s="159"/>
    </row>
    <row r="736" s="97" customFormat="1" ht="20.25" customHeight="1" spans="1:2">
      <c r="A736" s="158" t="s">
        <v>613</v>
      </c>
      <c r="B736" s="159"/>
    </row>
    <row r="737" s="97" customFormat="1" ht="20.25" customHeight="1" spans="1:2">
      <c r="A737" s="158" t="s">
        <v>614</v>
      </c>
      <c r="B737" s="159"/>
    </row>
    <row r="738" s="97" customFormat="1" ht="20.25" customHeight="1" spans="1:2">
      <c r="A738" s="158" t="s">
        <v>615</v>
      </c>
      <c r="B738" s="159"/>
    </row>
    <row r="739" s="97" customFormat="1" ht="20.25" customHeight="1" spans="1:2">
      <c r="A739" s="158" t="s">
        <v>616</v>
      </c>
      <c r="B739" s="159"/>
    </row>
    <row r="740" s="97" customFormat="1" ht="20.25" customHeight="1" spans="1:2">
      <c r="A740" s="158" t="s">
        <v>617</v>
      </c>
      <c r="B740" s="159"/>
    </row>
    <row r="741" s="97" customFormat="1" ht="20.25" customHeight="1" spans="1:2">
      <c r="A741" s="158" t="s">
        <v>618</v>
      </c>
      <c r="B741" s="159"/>
    </row>
    <row r="742" s="97" customFormat="1" ht="20.25" customHeight="1" spans="1:2">
      <c r="A742" s="158" t="s">
        <v>619</v>
      </c>
      <c r="B742" s="159"/>
    </row>
    <row r="743" s="97" customFormat="1" ht="20.25" customHeight="1" spans="1:2">
      <c r="A743" s="158" t="s">
        <v>620</v>
      </c>
      <c r="B743" s="159">
        <f>SUM(B744:B752)</f>
        <v>34.1</v>
      </c>
    </row>
    <row r="744" s="97" customFormat="1" ht="20.25" customHeight="1" spans="1:2">
      <c r="A744" s="158" t="s">
        <v>621</v>
      </c>
      <c r="B744" s="159">
        <v>34.1</v>
      </c>
    </row>
    <row r="745" s="97" customFormat="1" ht="20.25" customHeight="1" spans="1:2">
      <c r="A745" s="158" t="s">
        <v>622</v>
      </c>
      <c r="B745" s="159"/>
    </row>
    <row r="746" s="97" customFormat="1" ht="20.25" customHeight="1" spans="1:2">
      <c r="A746" s="158" t="s">
        <v>623</v>
      </c>
      <c r="B746" s="159"/>
    </row>
    <row r="747" s="97" customFormat="1" ht="20.25" customHeight="1" spans="1:2">
      <c r="A747" s="158" t="s">
        <v>624</v>
      </c>
      <c r="B747" s="159"/>
    </row>
    <row r="748" s="97" customFormat="1" ht="20.25" customHeight="1" spans="1:2">
      <c r="A748" s="158" t="s">
        <v>625</v>
      </c>
      <c r="B748" s="159"/>
    </row>
    <row r="749" s="97" customFormat="1" ht="20.25" customHeight="1" spans="1:2">
      <c r="A749" s="158" t="s">
        <v>626</v>
      </c>
      <c r="B749" s="159"/>
    </row>
    <row r="750" s="97" customFormat="1" ht="20.25" customHeight="1" spans="1:2">
      <c r="A750" s="158" t="s">
        <v>627</v>
      </c>
      <c r="B750" s="159"/>
    </row>
    <row r="751" s="97" customFormat="1" ht="20.25" customHeight="1" spans="1:2">
      <c r="A751" s="158" t="s">
        <v>628</v>
      </c>
      <c r="B751" s="159"/>
    </row>
    <row r="752" s="97" customFormat="1" ht="20.25" customHeight="1" spans="1:2">
      <c r="A752" s="158" t="s">
        <v>629</v>
      </c>
      <c r="B752" s="159"/>
    </row>
    <row r="753" s="97" customFormat="1" ht="20.25" customHeight="1" spans="1:2">
      <c r="A753" s="158" t="s">
        <v>630</v>
      </c>
      <c r="B753" s="159">
        <f>SUM(B754:B755)</f>
        <v>0</v>
      </c>
    </row>
    <row r="754" s="97" customFormat="1" ht="20.25" customHeight="1" spans="1:2">
      <c r="A754" s="158" t="s">
        <v>631</v>
      </c>
      <c r="B754" s="159"/>
    </row>
    <row r="755" s="97" customFormat="1" ht="20.25" customHeight="1" spans="1:2">
      <c r="A755" s="158" t="s">
        <v>632</v>
      </c>
      <c r="B755" s="159"/>
    </row>
    <row r="756" s="97" customFormat="1" ht="20.25" customHeight="1" spans="1:2">
      <c r="A756" s="158" t="s">
        <v>633</v>
      </c>
      <c r="B756" s="159">
        <f>SUM(B757:B759)</f>
        <v>0</v>
      </c>
    </row>
    <row r="757" s="97" customFormat="1" ht="20.25" customHeight="1" spans="1:2">
      <c r="A757" s="158" t="s">
        <v>634</v>
      </c>
      <c r="B757" s="159"/>
    </row>
    <row r="758" s="97" customFormat="1" ht="20.25" customHeight="1" spans="1:2">
      <c r="A758" s="158" t="s">
        <v>635</v>
      </c>
      <c r="B758" s="159">
        <v>0</v>
      </c>
    </row>
    <row r="759" s="97" customFormat="1" ht="20.25" customHeight="1" spans="1:2">
      <c r="A759" s="158" t="s">
        <v>636</v>
      </c>
      <c r="B759" s="159"/>
    </row>
    <row r="760" s="97" customFormat="1" ht="20.25" customHeight="1" spans="1:2">
      <c r="A760" s="158" t="s">
        <v>637</v>
      </c>
      <c r="B760" s="159">
        <f>SUM(B761:B769)</f>
        <v>0</v>
      </c>
    </row>
    <row r="761" s="97" customFormat="1" ht="20.25" customHeight="1" spans="1:2">
      <c r="A761" s="158" t="s">
        <v>81</v>
      </c>
      <c r="B761" s="159"/>
    </row>
    <row r="762" s="97" customFormat="1" ht="20.25" customHeight="1" spans="1:2">
      <c r="A762" s="158" t="s">
        <v>82</v>
      </c>
      <c r="B762" s="159"/>
    </row>
    <row r="763" s="97" customFormat="1" ht="20.25" customHeight="1" spans="1:2">
      <c r="A763" s="158" t="s">
        <v>83</v>
      </c>
      <c r="B763" s="159"/>
    </row>
    <row r="764" s="97" customFormat="1" ht="20.25" customHeight="1" spans="1:2">
      <c r="A764" s="158" t="s">
        <v>638</v>
      </c>
      <c r="B764" s="159"/>
    </row>
    <row r="765" s="97" customFormat="1" ht="20.25" customHeight="1" spans="1:2">
      <c r="A765" s="158" t="s">
        <v>639</v>
      </c>
      <c r="B765" s="159"/>
    </row>
    <row r="766" s="97" customFormat="1" ht="20.25" customHeight="1" spans="1:2">
      <c r="A766" s="158" t="s">
        <v>640</v>
      </c>
      <c r="B766" s="159"/>
    </row>
    <row r="767" s="97" customFormat="1" ht="20.25" customHeight="1" spans="1:2">
      <c r="A767" s="158" t="s">
        <v>641</v>
      </c>
      <c r="B767" s="159"/>
    </row>
    <row r="768" s="97" customFormat="1" ht="20.25" customHeight="1" spans="1:2">
      <c r="A768" s="158" t="s">
        <v>90</v>
      </c>
      <c r="B768" s="159"/>
    </row>
    <row r="769" s="97" customFormat="1" ht="20.25" customHeight="1" spans="1:2">
      <c r="A769" s="158" t="s">
        <v>642</v>
      </c>
      <c r="B769" s="159"/>
    </row>
    <row r="770" s="97" customFormat="1" ht="20.25" customHeight="1" spans="1:2">
      <c r="A770" s="158" t="s">
        <v>643</v>
      </c>
      <c r="B770" s="159">
        <f>SUM(B771)</f>
        <v>0</v>
      </c>
    </row>
    <row r="771" s="97" customFormat="1" ht="20.25" customHeight="1" spans="1:2">
      <c r="A771" s="158" t="s">
        <v>644</v>
      </c>
      <c r="B771" s="159"/>
    </row>
    <row r="772" s="97" customFormat="1" ht="20.25" customHeight="1" spans="1:2">
      <c r="A772" s="158" t="s">
        <v>51</v>
      </c>
      <c r="B772" s="159">
        <f>SUM(B773,B782,B786,B795,B801,B807,B813,B816,B819,B821,B823,B829,B831,B833,B848)</f>
        <v>146.01</v>
      </c>
    </row>
    <row r="773" s="97" customFormat="1" ht="20.25" customHeight="1" spans="1:2">
      <c r="A773" s="158" t="s">
        <v>645</v>
      </c>
      <c r="B773" s="159">
        <f>SUM(B774:B781)</f>
        <v>0</v>
      </c>
    </row>
    <row r="774" s="97" customFormat="1" ht="20.25" customHeight="1" spans="1:2">
      <c r="A774" s="158" t="s">
        <v>81</v>
      </c>
      <c r="B774" s="159"/>
    </row>
    <row r="775" s="97" customFormat="1" ht="20.25" customHeight="1" spans="1:2">
      <c r="A775" s="158" t="s">
        <v>82</v>
      </c>
      <c r="B775" s="159"/>
    </row>
    <row r="776" s="97" customFormat="1" ht="20.25" customHeight="1" spans="1:2">
      <c r="A776" s="158" t="s">
        <v>83</v>
      </c>
      <c r="B776" s="159"/>
    </row>
    <row r="777" s="97" customFormat="1" ht="20.25" customHeight="1" spans="1:2">
      <c r="A777" s="158" t="s">
        <v>646</v>
      </c>
      <c r="B777" s="159"/>
    </row>
    <row r="778" s="97" customFormat="1" ht="20.25" customHeight="1" spans="1:2">
      <c r="A778" s="158" t="s">
        <v>647</v>
      </c>
      <c r="B778" s="159"/>
    </row>
    <row r="779" s="97" customFormat="1" ht="20.25" customHeight="1" spans="1:2">
      <c r="A779" s="158" t="s">
        <v>648</v>
      </c>
      <c r="B779" s="159"/>
    </row>
    <row r="780" s="97" customFormat="1" ht="20.25" customHeight="1" spans="1:2">
      <c r="A780" s="158" t="s">
        <v>649</v>
      </c>
      <c r="B780" s="159"/>
    </row>
    <row r="781" s="97" customFormat="1" ht="20.25" customHeight="1" spans="1:2">
      <c r="A781" s="158" t="s">
        <v>650</v>
      </c>
      <c r="B781" s="159"/>
    </row>
    <row r="782" s="97" customFormat="1" ht="20.25" customHeight="1" spans="1:2">
      <c r="A782" s="158" t="s">
        <v>651</v>
      </c>
      <c r="B782" s="159">
        <f>SUM(B783:B785)</f>
        <v>0</v>
      </c>
    </row>
    <row r="783" s="97" customFormat="1" ht="20.25" customHeight="1" spans="1:2">
      <c r="A783" s="158" t="s">
        <v>652</v>
      </c>
      <c r="B783" s="159"/>
    </row>
    <row r="784" s="97" customFormat="1" ht="20.25" customHeight="1" spans="1:2">
      <c r="A784" s="158" t="s">
        <v>653</v>
      </c>
      <c r="B784" s="159"/>
    </row>
    <row r="785" s="97" customFormat="1" ht="20.25" customHeight="1" spans="1:2">
      <c r="A785" s="158" t="s">
        <v>654</v>
      </c>
      <c r="B785" s="159"/>
    </row>
    <row r="786" s="97" customFormat="1" ht="20.25" customHeight="1" spans="1:2">
      <c r="A786" s="158" t="s">
        <v>655</v>
      </c>
      <c r="B786" s="159">
        <f>SUM(B787:B794)</f>
        <v>75.82</v>
      </c>
    </row>
    <row r="787" s="97" customFormat="1" ht="20.25" customHeight="1" spans="1:2">
      <c r="A787" s="158" t="s">
        <v>656</v>
      </c>
      <c r="B787" s="159">
        <v>75.82</v>
      </c>
    </row>
    <row r="788" s="97" customFormat="1" ht="20.25" customHeight="1" spans="1:2">
      <c r="A788" s="158" t="s">
        <v>657</v>
      </c>
      <c r="B788" s="159"/>
    </row>
    <row r="789" s="97" customFormat="1" ht="20.25" customHeight="1" spans="1:2">
      <c r="A789" s="158" t="s">
        <v>658</v>
      </c>
      <c r="B789" s="159"/>
    </row>
    <row r="790" s="97" customFormat="1" ht="20.25" customHeight="1" spans="1:2">
      <c r="A790" s="158" t="s">
        <v>659</v>
      </c>
      <c r="B790" s="159"/>
    </row>
    <row r="791" s="97" customFormat="1" ht="20.25" customHeight="1" spans="1:2">
      <c r="A791" s="158" t="s">
        <v>660</v>
      </c>
      <c r="B791" s="159"/>
    </row>
    <row r="792" s="97" customFormat="1" ht="20.25" customHeight="1" spans="1:2">
      <c r="A792" s="158" t="s">
        <v>661</v>
      </c>
      <c r="B792" s="159"/>
    </row>
    <row r="793" s="97" customFormat="1" ht="20.25" customHeight="1" spans="1:2">
      <c r="A793" s="158" t="s">
        <v>662</v>
      </c>
      <c r="B793" s="159"/>
    </row>
    <row r="794" s="97" customFormat="1" ht="20.25" customHeight="1" spans="1:2">
      <c r="A794" s="158" t="s">
        <v>663</v>
      </c>
      <c r="B794" s="159"/>
    </row>
    <row r="795" s="97" customFormat="1" ht="20.25" customHeight="1" spans="1:2">
      <c r="A795" s="158" t="s">
        <v>664</v>
      </c>
      <c r="B795" s="159">
        <f>SUM(B796:B800)</f>
        <v>70.19</v>
      </c>
    </row>
    <row r="796" s="97" customFormat="1" ht="20.25" customHeight="1" spans="1:2">
      <c r="A796" s="158" t="s">
        <v>665</v>
      </c>
      <c r="B796" s="159"/>
    </row>
    <row r="797" s="97" customFormat="1" ht="20.25" customHeight="1" spans="1:2">
      <c r="A797" s="158" t="s">
        <v>666</v>
      </c>
      <c r="B797" s="159">
        <v>70.19</v>
      </c>
    </row>
    <row r="798" s="97" customFormat="1" ht="20.25" customHeight="1" spans="1:2">
      <c r="A798" s="158" t="s">
        <v>667</v>
      </c>
      <c r="B798" s="159"/>
    </row>
    <row r="799" s="97" customFormat="1" ht="20.25" customHeight="1" spans="1:2">
      <c r="A799" s="158" t="s">
        <v>668</v>
      </c>
      <c r="B799" s="159"/>
    </row>
    <row r="800" s="97" customFormat="1" ht="20.25" customHeight="1" spans="1:2">
      <c r="A800" s="158" t="s">
        <v>669</v>
      </c>
      <c r="B800" s="159"/>
    </row>
    <row r="801" s="97" customFormat="1" ht="20.25" customHeight="1" spans="1:2">
      <c r="A801" s="158" t="s">
        <v>670</v>
      </c>
      <c r="B801" s="159">
        <f>SUM(B802:B806)</f>
        <v>0</v>
      </c>
    </row>
    <row r="802" s="97" customFormat="1" ht="20.25" customHeight="1" spans="1:2">
      <c r="A802" s="158" t="s">
        <v>671</v>
      </c>
      <c r="B802" s="159"/>
    </row>
    <row r="803" s="97" customFormat="1" ht="20.25" customHeight="1" spans="1:2">
      <c r="A803" s="158" t="s">
        <v>672</v>
      </c>
      <c r="B803" s="159"/>
    </row>
    <row r="804" s="97" customFormat="1" ht="20.25" customHeight="1" spans="1:2">
      <c r="A804" s="158" t="s">
        <v>673</v>
      </c>
      <c r="B804" s="159"/>
    </row>
    <row r="805" s="97" customFormat="1" ht="20.25" customHeight="1" spans="1:2">
      <c r="A805" s="158" t="s">
        <v>674</v>
      </c>
      <c r="B805" s="159"/>
    </row>
    <row r="806" s="97" customFormat="1" ht="20.25" customHeight="1" spans="1:2">
      <c r="A806" s="158" t="s">
        <v>675</v>
      </c>
      <c r="B806" s="159"/>
    </row>
    <row r="807" s="97" customFormat="1" ht="20.25" customHeight="1" spans="1:2">
      <c r="A807" s="158" t="s">
        <v>676</v>
      </c>
      <c r="B807" s="159">
        <f>SUM(B808:B812)</f>
        <v>0</v>
      </c>
    </row>
    <row r="808" s="97" customFormat="1" ht="20.25" customHeight="1" spans="1:2">
      <c r="A808" s="158" t="s">
        <v>677</v>
      </c>
      <c r="B808" s="159"/>
    </row>
    <row r="809" s="97" customFormat="1" ht="20.25" customHeight="1" spans="1:2">
      <c r="A809" s="158" t="s">
        <v>678</v>
      </c>
      <c r="B809" s="159"/>
    </row>
    <row r="810" s="97" customFormat="1" ht="20.25" customHeight="1" spans="1:2">
      <c r="A810" s="158" t="s">
        <v>679</v>
      </c>
      <c r="B810" s="159"/>
    </row>
    <row r="811" s="97" customFormat="1" ht="20.25" customHeight="1" spans="1:2">
      <c r="A811" s="158" t="s">
        <v>680</v>
      </c>
      <c r="B811" s="159"/>
    </row>
    <row r="812" s="97" customFormat="1" ht="20.25" customHeight="1" spans="1:2">
      <c r="A812" s="158" t="s">
        <v>681</v>
      </c>
      <c r="B812" s="159"/>
    </row>
    <row r="813" s="97" customFormat="1" ht="20.25" customHeight="1" spans="1:2">
      <c r="A813" s="158" t="s">
        <v>682</v>
      </c>
      <c r="B813" s="159">
        <f>SUM(B814:B815)</f>
        <v>0</v>
      </c>
    </row>
    <row r="814" s="97" customFormat="1" ht="20.25" customHeight="1" spans="1:2">
      <c r="A814" s="158" t="s">
        <v>683</v>
      </c>
      <c r="B814" s="159"/>
    </row>
    <row r="815" s="97" customFormat="1" ht="20.25" customHeight="1" spans="1:2">
      <c r="A815" s="158" t="s">
        <v>684</v>
      </c>
      <c r="B815" s="159"/>
    </row>
    <row r="816" s="97" customFormat="1" ht="20.25" customHeight="1" spans="1:2">
      <c r="A816" s="158" t="s">
        <v>685</v>
      </c>
      <c r="B816" s="159">
        <f>SUM(B817:B818)</f>
        <v>0</v>
      </c>
    </row>
    <row r="817" s="97" customFormat="1" ht="20.25" customHeight="1" spans="1:2">
      <c r="A817" s="158" t="s">
        <v>686</v>
      </c>
      <c r="B817" s="159"/>
    </row>
    <row r="818" s="97" customFormat="1" ht="20.25" customHeight="1" spans="1:2">
      <c r="A818" s="158" t="s">
        <v>687</v>
      </c>
      <c r="B818" s="159"/>
    </row>
    <row r="819" s="97" customFormat="1" ht="20.25" customHeight="1" spans="1:2">
      <c r="A819" s="158" t="s">
        <v>688</v>
      </c>
      <c r="B819" s="159">
        <f>SUM(B820)</f>
        <v>0</v>
      </c>
    </row>
    <row r="820" s="97" customFormat="1" ht="20.25" customHeight="1" spans="1:2">
      <c r="A820" s="158" t="s">
        <v>689</v>
      </c>
      <c r="B820" s="159"/>
    </row>
    <row r="821" s="97" customFormat="1" ht="20.25" customHeight="1" spans="1:2">
      <c r="A821" s="158" t="s">
        <v>690</v>
      </c>
      <c r="B821" s="159">
        <f>SUM(B822)</f>
        <v>0</v>
      </c>
    </row>
    <row r="822" s="97" customFormat="1" ht="20.25" customHeight="1" spans="1:2">
      <c r="A822" s="158" t="s">
        <v>691</v>
      </c>
      <c r="B822" s="159"/>
    </row>
    <row r="823" s="97" customFormat="1" ht="20.25" customHeight="1" spans="1:2">
      <c r="A823" s="158" t="s">
        <v>692</v>
      </c>
      <c r="B823" s="159">
        <f>SUM(B824:B828)</f>
        <v>0</v>
      </c>
    </row>
    <row r="824" s="97" customFormat="1" ht="20.25" customHeight="1" spans="1:2">
      <c r="A824" s="158" t="s">
        <v>693</v>
      </c>
      <c r="B824" s="159"/>
    </row>
    <row r="825" s="97" customFormat="1" ht="20.25" customHeight="1" spans="1:2">
      <c r="A825" s="158" t="s">
        <v>694</v>
      </c>
      <c r="B825" s="159"/>
    </row>
    <row r="826" s="97" customFormat="1" ht="20.25" customHeight="1" spans="1:2">
      <c r="A826" s="158" t="s">
        <v>695</v>
      </c>
      <c r="B826" s="159"/>
    </row>
    <row r="827" s="97" customFormat="1" ht="20.25" customHeight="1" spans="1:2">
      <c r="A827" s="158" t="s">
        <v>696</v>
      </c>
      <c r="B827" s="159"/>
    </row>
    <row r="828" s="97" customFormat="1" ht="20.25" customHeight="1" spans="1:2">
      <c r="A828" s="158" t="s">
        <v>697</v>
      </c>
      <c r="B828" s="159"/>
    </row>
    <row r="829" s="97" customFormat="1" ht="20.25" customHeight="1" spans="1:2">
      <c r="A829" s="158" t="s">
        <v>698</v>
      </c>
      <c r="B829" s="159">
        <f>SUM(B830)</f>
        <v>0</v>
      </c>
    </row>
    <row r="830" s="97" customFormat="1" ht="20.25" customHeight="1" spans="1:2">
      <c r="A830" s="158" t="s">
        <v>699</v>
      </c>
      <c r="B830" s="159"/>
    </row>
    <row r="831" s="97" customFormat="1" ht="20.25" customHeight="1" spans="1:2">
      <c r="A831" s="158" t="s">
        <v>700</v>
      </c>
      <c r="B831" s="159">
        <f>SUM(B832)</f>
        <v>0</v>
      </c>
    </row>
    <row r="832" s="97" customFormat="1" ht="20.25" customHeight="1" spans="1:2">
      <c r="A832" s="158" t="s">
        <v>701</v>
      </c>
      <c r="B832" s="159"/>
    </row>
    <row r="833" s="97" customFormat="1" ht="20.25" customHeight="1" spans="1:2">
      <c r="A833" s="158" t="s">
        <v>702</v>
      </c>
      <c r="B833" s="159">
        <f>SUM(B834:B847)</f>
        <v>0</v>
      </c>
    </row>
    <row r="834" s="97" customFormat="1" ht="20.25" customHeight="1" spans="1:2">
      <c r="A834" s="158" t="s">
        <v>81</v>
      </c>
      <c r="B834" s="159"/>
    </row>
    <row r="835" s="97" customFormat="1" ht="20.25" customHeight="1" spans="1:2">
      <c r="A835" s="158" t="s">
        <v>82</v>
      </c>
      <c r="B835" s="159"/>
    </row>
    <row r="836" s="97" customFormat="1" ht="20.25" customHeight="1" spans="1:2">
      <c r="A836" s="158" t="s">
        <v>83</v>
      </c>
      <c r="B836" s="159"/>
    </row>
    <row r="837" s="97" customFormat="1" ht="20.25" customHeight="1" spans="1:2">
      <c r="A837" s="158" t="s">
        <v>703</v>
      </c>
      <c r="B837" s="159"/>
    </row>
    <row r="838" s="97" customFormat="1" ht="20.25" customHeight="1" spans="1:2">
      <c r="A838" s="158" t="s">
        <v>704</v>
      </c>
      <c r="B838" s="159"/>
    </row>
    <row r="839" s="97" customFormat="1" ht="20.25" customHeight="1" spans="1:2">
      <c r="A839" s="158" t="s">
        <v>705</v>
      </c>
      <c r="B839" s="159"/>
    </row>
    <row r="840" s="97" customFormat="1" ht="20.25" customHeight="1" spans="1:2">
      <c r="A840" s="158" t="s">
        <v>706</v>
      </c>
      <c r="B840" s="159"/>
    </row>
    <row r="841" s="97" customFormat="1" ht="20.25" customHeight="1" spans="1:2">
      <c r="A841" s="158" t="s">
        <v>707</v>
      </c>
      <c r="B841" s="159"/>
    </row>
    <row r="842" s="97" customFormat="1" ht="20.25" customHeight="1" spans="1:2">
      <c r="A842" s="158" t="s">
        <v>708</v>
      </c>
      <c r="B842" s="159"/>
    </row>
    <row r="843" s="97" customFormat="1" ht="20.25" customHeight="1" spans="1:2">
      <c r="A843" s="158" t="s">
        <v>709</v>
      </c>
      <c r="B843" s="159"/>
    </row>
    <row r="844" s="97" customFormat="1" ht="20.25" customHeight="1" spans="1:2">
      <c r="A844" s="158" t="s">
        <v>124</v>
      </c>
      <c r="B844" s="159"/>
    </row>
    <row r="845" s="97" customFormat="1" ht="20.25" customHeight="1" spans="1:2">
      <c r="A845" s="158" t="s">
        <v>710</v>
      </c>
      <c r="B845" s="159"/>
    </row>
    <row r="846" s="97" customFormat="1" ht="20.25" customHeight="1" spans="1:2">
      <c r="A846" s="158" t="s">
        <v>90</v>
      </c>
      <c r="B846" s="159"/>
    </row>
    <row r="847" s="97" customFormat="1" ht="20.25" customHeight="1" spans="1:2">
      <c r="A847" s="158" t="s">
        <v>711</v>
      </c>
      <c r="B847" s="159"/>
    </row>
    <row r="848" s="97" customFormat="1" ht="20.25" customHeight="1" spans="1:2">
      <c r="A848" s="158" t="s">
        <v>712</v>
      </c>
      <c r="B848" s="159">
        <f>SUM(B849)</f>
        <v>0</v>
      </c>
    </row>
    <row r="849" s="97" customFormat="1" ht="20.25" customHeight="1" spans="1:2">
      <c r="A849" s="158" t="s">
        <v>713</v>
      </c>
      <c r="B849" s="159"/>
    </row>
    <row r="850" s="97" customFormat="1" ht="20.25" customHeight="1" spans="1:2">
      <c r="A850" s="158" t="s">
        <v>52</v>
      </c>
      <c r="B850" s="159">
        <f>SUM(B851,B863,B865,B868,B870,B872)</f>
        <v>0</v>
      </c>
    </row>
    <row r="851" s="97" customFormat="1" ht="20.25" customHeight="1" spans="1:2">
      <c r="A851" s="158" t="s">
        <v>714</v>
      </c>
      <c r="B851" s="159">
        <f>SUM(B852:B862)</f>
        <v>0</v>
      </c>
    </row>
    <row r="852" s="97" customFormat="1" ht="20.25" customHeight="1" spans="1:2">
      <c r="A852" s="158" t="s">
        <v>81</v>
      </c>
      <c r="B852" s="159"/>
    </row>
    <row r="853" s="97" customFormat="1" ht="20.25" customHeight="1" spans="1:2">
      <c r="A853" s="158" t="s">
        <v>82</v>
      </c>
      <c r="B853" s="159"/>
    </row>
    <row r="854" s="97" customFormat="1" ht="20.25" customHeight="1" spans="1:2">
      <c r="A854" s="158" t="s">
        <v>83</v>
      </c>
      <c r="B854" s="159"/>
    </row>
    <row r="855" s="97" customFormat="1" ht="20.25" customHeight="1" spans="1:2">
      <c r="A855" s="158" t="s">
        <v>715</v>
      </c>
      <c r="B855" s="159"/>
    </row>
    <row r="856" s="97" customFormat="1" ht="20.25" customHeight="1" spans="1:2">
      <c r="A856" s="158" t="s">
        <v>716</v>
      </c>
      <c r="B856" s="159"/>
    </row>
    <row r="857" s="97" customFormat="1" ht="20.25" customHeight="1" spans="1:2">
      <c r="A857" s="158" t="s">
        <v>717</v>
      </c>
      <c r="B857" s="159"/>
    </row>
    <row r="858" s="97" customFormat="1" ht="20.25" customHeight="1" spans="1:2">
      <c r="A858" s="158" t="s">
        <v>718</v>
      </c>
      <c r="B858" s="159"/>
    </row>
    <row r="859" s="97" customFormat="1" ht="20.25" customHeight="1" spans="1:2">
      <c r="A859" s="158" t="s">
        <v>719</v>
      </c>
      <c r="B859" s="159"/>
    </row>
    <row r="860" s="97" customFormat="1" ht="20.25" customHeight="1" spans="1:2">
      <c r="A860" s="158" t="s">
        <v>720</v>
      </c>
      <c r="B860" s="159"/>
    </row>
    <row r="861" s="97" customFormat="1" ht="20.25" customHeight="1" spans="1:2">
      <c r="A861" s="158" t="s">
        <v>721</v>
      </c>
      <c r="B861" s="159"/>
    </row>
    <row r="862" s="97" customFormat="1" ht="20.25" customHeight="1" spans="1:2">
      <c r="A862" s="158" t="s">
        <v>722</v>
      </c>
      <c r="B862" s="159"/>
    </row>
    <row r="863" s="97" customFormat="1" ht="20.25" customHeight="1" spans="1:2">
      <c r="A863" s="158" t="s">
        <v>723</v>
      </c>
      <c r="B863" s="159">
        <f>SUM(B864)</f>
        <v>0</v>
      </c>
    </row>
    <row r="864" s="97" customFormat="1" ht="20.25" customHeight="1" spans="1:2">
      <c r="A864" s="158" t="s">
        <v>724</v>
      </c>
      <c r="B864" s="159"/>
    </row>
    <row r="865" s="97" customFormat="1" ht="20.25" customHeight="1" spans="1:2">
      <c r="A865" s="158" t="s">
        <v>725</v>
      </c>
      <c r="B865" s="159">
        <f>SUM(B866:B867)</f>
        <v>0</v>
      </c>
    </row>
    <row r="866" s="97" customFormat="1" ht="20.25" customHeight="1" spans="1:2">
      <c r="A866" s="158" t="s">
        <v>726</v>
      </c>
      <c r="B866" s="159"/>
    </row>
    <row r="867" s="97" customFormat="1" ht="20.25" customHeight="1" spans="1:2">
      <c r="A867" s="158" t="s">
        <v>727</v>
      </c>
      <c r="B867" s="159"/>
    </row>
    <row r="868" s="97" customFormat="1" ht="20.25" customHeight="1" spans="1:2">
      <c r="A868" s="158" t="s">
        <v>728</v>
      </c>
      <c r="B868" s="159">
        <f t="shared" ref="B868:B872" si="1">SUM(B869)</f>
        <v>0</v>
      </c>
    </row>
    <row r="869" s="97" customFormat="1" ht="20.25" customHeight="1" spans="1:2">
      <c r="A869" s="158" t="s">
        <v>729</v>
      </c>
      <c r="B869" s="159"/>
    </row>
    <row r="870" s="97" customFormat="1" ht="20.25" customHeight="1" spans="1:2">
      <c r="A870" s="158" t="s">
        <v>730</v>
      </c>
      <c r="B870" s="159">
        <f t="shared" si="1"/>
        <v>0</v>
      </c>
    </row>
    <row r="871" s="97" customFormat="1" ht="20.25" customHeight="1" spans="1:2">
      <c r="A871" s="158" t="s">
        <v>731</v>
      </c>
      <c r="B871" s="159"/>
    </row>
    <row r="872" s="97" customFormat="1" ht="20.25" customHeight="1" spans="1:2">
      <c r="A872" s="158" t="s">
        <v>732</v>
      </c>
      <c r="B872" s="159">
        <f t="shared" si="1"/>
        <v>0</v>
      </c>
    </row>
    <row r="873" s="97" customFormat="1" ht="20.25" customHeight="1" spans="1:2">
      <c r="A873" s="158" t="s">
        <v>733</v>
      </c>
      <c r="B873" s="159"/>
    </row>
    <row r="874" s="97" customFormat="1" ht="20.25" customHeight="1" spans="1:2">
      <c r="A874" s="158" t="s">
        <v>53</v>
      </c>
      <c r="B874" s="159">
        <f>SUM(B875,B901,B929,B957,B968,B979,B985,B992,B999,B1003)</f>
        <v>566.94</v>
      </c>
    </row>
    <row r="875" s="97" customFormat="1" ht="20.25" customHeight="1" spans="1:2">
      <c r="A875" s="158" t="s">
        <v>734</v>
      </c>
      <c r="B875" s="159"/>
    </row>
    <row r="876" s="97" customFormat="1" ht="20.25" customHeight="1" spans="1:2">
      <c r="A876" s="158" t="s">
        <v>81</v>
      </c>
      <c r="B876" s="159"/>
    </row>
    <row r="877" s="97" customFormat="1" ht="20.25" customHeight="1" spans="1:2">
      <c r="A877" s="158" t="s">
        <v>82</v>
      </c>
      <c r="B877" s="159"/>
    </row>
    <row r="878" s="97" customFormat="1" ht="20.25" customHeight="1" spans="1:2">
      <c r="A878" s="158" t="s">
        <v>83</v>
      </c>
      <c r="B878" s="159"/>
    </row>
    <row r="879" s="97" customFormat="1" ht="20.25" customHeight="1" spans="1:2">
      <c r="A879" s="158" t="s">
        <v>90</v>
      </c>
      <c r="B879" s="159"/>
    </row>
    <row r="880" s="97" customFormat="1" ht="20.25" customHeight="1" spans="1:2">
      <c r="A880" s="158" t="s">
        <v>735</v>
      </c>
      <c r="B880" s="159"/>
    </row>
    <row r="881" s="97" customFormat="1" ht="20.25" customHeight="1" spans="1:2">
      <c r="A881" s="158" t="s">
        <v>736</v>
      </c>
      <c r="B881" s="159"/>
    </row>
    <row r="882" s="97" customFormat="1" ht="20.25" customHeight="1" spans="1:2">
      <c r="A882" s="158" t="s">
        <v>737</v>
      </c>
      <c r="B882" s="159"/>
    </row>
    <row r="883" s="97" customFormat="1" ht="20.25" customHeight="1" spans="1:2">
      <c r="A883" s="158" t="s">
        <v>738</v>
      </c>
      <c r="B883" s="159"/>
    </row>
    <row r="884" s="97" customFormat="1" ht="20.25" customHeight="1" spans="1:2">
      <c r="A884" s="158" t="s">
        <v>739</v>
      </c>
      <c r="B884" s="159"/>
    </row>
    <row r="885" s="97" customFormat="1" ht="20.25" customHeight="1" spans="1:2">
      <c r="A885" s="158" t="s">
        <v>740</v>
      </c>
      <c r="B885" s="159"/>
    </row>
    <row r="886" s="97" customFormat="1" ht="20.25" customHeight="1" spans="1:2">
      <c r="A886" s="158" t="s">
        <v>741</v>
      </c>
      <c r="B886" s="159"/>
    </row>
    <row r="887" s="97" customFormat="1" ht="20.25" customHeight="1" spans="1:2">
      <c r="A887" s="158" t="s">
        <v>742</v>
      </c>
      <c r="B887" s="159"/>
    </row>
    <row r="888" s="97" customFormat="1" ht="20.25" customHeight="1" spans="1:2">
      <c r="A888" s="158" t="s">
        <v>743</v>
      </c>
      <c r="B888" s="159"/>
    </row>
    <row r="889" s="97" customFormat="1" ht="20.25" customHeight="1" spans="1:2">
      <c r="A889" s="158" t="s">
        <v>744</v>
      </c>
      <c r="B889" s="159"/>
    </row>
    <row r="890" s="97" customFormat="1" ht="20.25" customHeight="1" spans="1:2">
      <c r="A890" s="158" t="s">
        <v>745</v>
      </c>
      <c r="B890" s="159"/>
    </row>
    <row r="891" s="97" customFormat="1" ht="20.25" customHeight="1" spans="1:2">
      <c r="A891" s="158" t="s">
        <v>746</v>
      </c>
      <c r="B891" s="159"/>
    </row>
    <row r="892" s="97" customFormat="1" ht="20.25" customHeight="1" spans="1:2">
      <c r="A892" s="158" t="s">
        <v>747</v>
      </c>
      <c r="B892" s="159"/>
    </row>
    <row r="893" s="97" customFormat="1" ht="20.25" customHeight="1" spans="1:2">
      <c r="A893" s="158" t="s">
        <v>748</v>
      </c>
      <c r="B893" s="159"/>
    </row>
    <row r="894" s="97" customFormat="1" ht="20.25" customHeight="1" spans="1:2">
      <c r="A894" s="158" t="s">
        <v>749</v>
      </c>
      <c r="B894" s="159"/>
    </row>
    <row r="895" s="97" customFormat="1" ht="20.25" customHeight="1" spans="1:2">
      <c r="A895" s="158" t="s">
        <v>750</v>
      </c>
      <c r="B895" s="159"/>
    </row>
    <row r="896" s="97" customFormat="1" ht="20.25" customHeight="1" spans="1:2">
      <c r="A896" s="158" t="s">
        <v>751</v>
      </c>
      <c r="B896" s="159"/>
    </row>
    <row r="897" s="97" customFormat="1" ht="20.25" customHeight="1" spans="1:2">
      <c r="A897" s="158" t="s">
        <v>752</v>
      </c>
      <c r="B897" s="159"/>
    </row>
    <row r="898" s="97" customFormat="1" ht="20.25" customHeight="1" spans="1:2">
      <c r="A898" s="158" t="s">
        <v>753</v>
      </c>
      <c r="B898" s="159"/>
    </row>
    <row r="899" s="97" customFormat="1" ht="20.25" customHeight="1" spans="1:2">
      <c r="A899" s="158" t="s">
        <v>754</v>
      </c>
      <c r="B899" s="159"/>
    </row>
    <row r="900" s="97" customFormat="1" ht="20.25" customHeight="1" spans="1:2">
      <c r="A900" s="158" t="s">
        <v>755</v>
      </c>
      <c r="B900" s="159"/>
    </row>
    <row r="901" s="97" customFormat="1" ht="20.25" customHeight="1" spans="1:2">
      <c r="A901" s="158" t="s">
        <v>756</v>
      </c>
      <c r="B901" s="159">
        <f>SUM(B902:B928)</f>
        <v>33.18</v>
      </c>
    </row>
    <row r="902" s="97" customFormat="1" ht="20.25" customHeight="1" spans="1:2">
      <c r="A902" s="158" t="s">
        <v>81</v>
      </c>
      <c r="B902" s="159"/>
    </row>
    <row r="903" s="97" customFormat="1" ht="20.25" customHeight="1" spans="1:2">
      <c r="A903" s="158" t="s">
        <v>82</v>
      </c>
      <c r="B903" s="159"/>
    </row>
    <row r="904" s="97" customFormat="1" ht="20.25" customHeight="1" spans="1:2">
      <c r="A904" s="158" t="s">
        <v>83</v>
      </c>
      <c r="B904" s="159"/>
    </row>
    <row r="905" s="97" customFormat="1" ht="20.25" customHeight="1" spans="1:2">
      <c r="A905" s="158" t="s">
        <v>757</v>
      </c>
      <c r="B905" s="159"/>
    </row>
    <row r="906" s="97" customFormat="1" ht="20.25" customHeight="1" spans="1:2">
      <c r="A906" s="158" t="s">
        <v>758</v>
      </c>
      <c r="B906" s="159">
        <v>33.18</v>
      </c>
    </row>
    <row r="907" s="97" customFormat="1" ht="20.25" customHeight="1" spans="1:2">
      <c r="A907" s="158" t="s">
        <v>759</v>
      </c>
      <c r="B907" s="159"/>
    </row>
    <row r="908" s="97" customFormat="1" ht="20.25" customHeight="1" spans="1:2">
      <c r="A908" s="158" t="s">
        <v>760</v>
      </c>
      <c r="B908" s="159"/>
    </row>
    <row r="909" s="97" customFormat="1" ht="20.25" customHeight="1" spans="1:2">
      <c r="A909" s="158" t="s">
        <v>761</v>
      </c>
      <c r="B909" s="159"/>
    </row>
    <row r="910" s="97" customFormat="1" ht="20.25" customHeight="1" spans="1:2">
      <c r="A910" s="158" t="s">
        <v>762</v>
      </c>
      <c r="B910" s="159"/>
    </row>
    <row r="911" s="97" customFormat="1" ht="20.25" customHeight="1" spans="1:2">
      <c r="A911" s="158" t="s">
        <v>763</v>
      </c>
      <c r="B911" s="159"/>
    </row>
    <row r="912" s="97" customFormat="1" ht="20.25" customHeight="1" spans="1:2">
      <c r="A912" s="158" t="s">
        <v>764</v>
      </c>
      <c r="B912" s="159"/>
    </row>
    <row r="913" s="97" customFormat="1" ht="20.25" customHeight="1" spans="1:2">
      <c r="A913" s="158" t="s">
        <v>765</v>
      </c>
      <c r="B913" s="159"/>
    </row>
    <row r="914" s="97" customFormat="1" ht="20.25" customHeight="1" spans="1:2">
      <c r="A914" s="158" t="s">
        <v>766</v>
      </c>
      <c r="B914" s="159"/>
    </row>
    <row r="915" s="97" customFormat="1" ht="20.25" customHeight="1" spans="1:2">
      <c r="A915" s="158" t="s">
        <v>767</v>
      </c>
      <c r="B915" s="159"/>
    </row>
    <row r="916" s="97" customFormat="1" ht="20.25" customHeight="1" spans="1:2">
      <c r="A916" s="158" t="s">
        <v>768</v>
      </c>
      <c r="B916" s="159"/>
    </row>
    <row r="917" s="97" customFormat="1" ht="20.25" customHeight="1" spans="1:2">
      <c r="A917" s="158" t="s">
        <v>769</v>
      </c>
      <c r="B917" s="159"/>
    </row>
    <row r="918" s="97" customFormat="1" ht="20.25" customHeight="1" spans="1:2">
      <c r="A918" s="158" t="s">
        <v>770</v>
      </c>
      <c r="B918" s="159"/>
    </row>
    <row r="919" s="97" customFormat="1" ht="20.25" customHeight="1" spans="1:2">
      <c r="A919" s="158" t="s">
        <v>771</v>
      </c>
      <c r="B919" s="159"/>
    </row>
    <row r="920" s="97" customFormat="1" ht="20.25" customHeight="1" spans="1:2">
      <c r="A920" s="158" t="s">
        <v>772</v>
      </c>
      <c r="B920" s="159"/>
    </row>
    <row r="921" s="97" customFormat="1" ht="20.25" customHeight="1" spans="1:2">
      <c r="A921" s="158" t="s">
        <v>773</v>
      </c>
      <c r="B921" s="159"/>
    </row>
    <row r="922" s="97" customFormat="1" ht="20.25" customHeight="1" spans="1:2">
      <c r="A922" s="158" t="s">
        <v>774</v>
      </c>
      <c r="B922" s="159"/>
    </row>
    <row r="923" s="97" customFormat="1" ht="20.25" customHeight="1" spans="1:2">
      <c r="A923" s="158" t="s">
        <v>775</v>
      </c>
      <c r="B923" s="159"/>
    </row>
    <row r="924" s="97" customFormat="1" ht="20.25" customHeight="1" spans="1:2">
      <c r="A924" s="158" t="s">
        <v>776</v>
      </c>
      <c r="B924" s="159"/>
    </row>
    <row r="925" s="97" customFormat="1" ht="20.25" customHeight="1" spans="1:2">
      <c r="A925" s="158" t="s">
        <v>777</v>
      </c>
      <c r="B925" s="159"/>
    </row>
    <row r="926" s="97" customFormat="1" ht="20.25" customHeight="1" spans="1:2">
      <c r="A926" s="158" t="s">
        <v>778</v>
      </c>
      <c r="B926" s="159"/>
    </row>
    <row r="927" s="97" customFormat="1" ht="20.25" customHeight="1" spans="1:2">
      <c r="A927" s="158" t="s">
        <v>779</v>
      </c>
      <c r="B927" s="159"/>
    </row>
    <row r="928" s="97" customFormat="1" ht="20.25" customHeight="1" spans="1:2">
      <c r="A928" s="158" t="s">
        <v>780</v>
      </c>
      <c r="B928" s="159"/>
    </row>
    <row r="929" s="97" customFormat="1" ht="20.25" customHeight="1" spans="1:2">
      <c r="A929" s="158" t="s">
        <v>781</v>
      </c>
      <c r="B929" s="159">
        <f>SUM(B930:B956)</f>
        <v>0</v>
      </c>
    </row>
    <row r="930" s="97" customFormat="1" ht="20.25" customHeight="1" spans="1:2">
      <c r="A930" s="158" t="s">
        <v>81</v>
      </c>
      <c r="B930" s="159"/>
    </row>
    <row r="931" s="97" customFormat="1" ht="20.25" customHeight="1" spans="1:2">
      <c r="A931" s="158" t="s">
        <v>82</v>
      </c>
      <c r="B931" s="159"/>
    </row>
    <row r="932" s="97" customFormat="1" ht="20.25" customHeight="1" spans="1:2">
      <c r="A932" s="158" t="s">
        <v>83</v>
      </c>
      <c r="B932" s="159"/>
    </row>
    <row r="933" s="97" customFormat="1" ht="20.25" customHeight="1" spans="1:2">
      <c r="A933" s="158" t="s">
        <v>782</v>
      </c>
      <c r="B933" s="159"/>
    </row>
    <row r="934" s="97" customFormat="1" ht="20.25" customHeight="1" spans="1:2">
      <c r="A934" s="158" t="s">
        <v>783</v>
      </c>
      <c r="B934" s="159"/>
    </row>
    <row r="935" s="97" customFormat="1" ht="20.25" customHeight="1" spans="1:2">
      <c r="A935" s="158" t="s">
        <v>784</v>
      </c>
      <c r="B935" s="159"/>
    </row>
    <row r="936" s="97" customFormat="1" ht="20.25" customHeight="1" spans="1:2">
      <c r="A936" s="158" t="s">
        <v>785</v>
      </c>
      <c r="B936" s="159"/>
    </row>
    <row r="937" s="97" customFormat="1" ht="20.25" customHeight="1" spans="1:2">
      <c r="A937" s="158" t="s">
        <v>786</v>
      </c>
      <c r="B937" s="159"/>
    </row>
    <row r="938" s="97" customFormat="1" ht="20.25" customHeight="1" spans="1:2">
      <c r="A938" s="158" t="s">
        <v>787</v>
      </c>
      <c r="B938" s="159"/>
    </row>
    <row r="939" s="97" customFormat="1" ht="20.25" customHeight="1" spans="1:2">
      <c r="A939" s="158" t="s">
        <v>788</v>
      </c>
      <c r="B939" s="159"/>
    </row>
    <row r="940" s="97" customFormat="1" ht="20.25" customHeight="1" spans="1:2">
      <c r="A940" s="158" t="s">
        <v>789</v>
      </c>
      <c r="B940" s="159"/>
    </row>
    <row r="941" s="97" customFormat="1" ht="20.25" customHeight="1" spans="1:2">
      <c r="A941" s="158" t="s">
        <v>790</v>
      </c>
      <c r="B941" s="159"/>
    </row>
    <row r="942" s="97" customFormat="1" ht="20.25" customHeight="1" spans="1:2">
      <c r="A942" s="158" t="s">
        <v>791</v>
      </c>
      <c r="B942" s="159"/>
    </row>
    <row r="943" s="97" customFormat="1" ht="20.25" customHeight="1" spans="1:2">
      <c r="A943" s="158" t="s">
        <v>792</v>
      </c>
      <c r="B943" s="159"/>
    </row>
    <row r="944" s="97" customFormat="1" ht="20.25" customHeight="1" spans="1:2">
      <c r="A944" s="158" t="s">
        <v>793</v>
      </c>
      <c r="B944" s="159"/>
    </row>
    <row r="945" s="97" customFormat="1" ht="20.25" customHeight="1" spans="1:2">
      <c r="A945" s="158" t="s">
        <v>794</v>
      </c>
      <c r="B945" s="159"/>
    </row>
    <row r="946" s="97" customFormat="1" ht="20.25" customHeight="1" spans="1:2">
      <c r="A946" s="158" t="s">
        <v>795</v>
      </c>
      <c r="B946" s="159"/>
    </row>
    <row r="947" s="97" customFormat="1" ht="20.25" customHeight="1" spans="1:2">
      <c r="A947" s="158" t="s">
        <v>796</v>
      </c>
      <c r="B947" s="159"/>
    </row>
    <row r="948" s="97" customFormat="1" ht="20.25" customHeight="1" spans="1:2">
      <c r="A948" s="158" t="s">
        <v>797</v>
      </c>
      <c r="B948" s="159"/>
    </row>
    <row r="949" s="97" customFormat="1" ht="20.25" customHeight="1" spans="1:2">
      <c r="A949" s="158" t="s">
        <v>798</v>
      </c>
      <c r="B949" s="159"/>
    </row>
    <row r="950" s="97" customFormat="1" ht="20.25" customHeight="1" spans="1:2">
      <c r="A950" s="158" t="s">
        <v>799</v>
      </c>
      <c r="B950" s="159"/>
    </row>
    <row r="951" s="97" customFormat="1" ht="20.25" customHeight="1" spans="1:2">
      <c r="A951" s="158" t="s">
        <v>800</v>
      </c>
      <c r="B951" s="159"/>
    </row>
    <row r="952" s="97" customFormat="1" ht="20.25" customHeight="1" spans="1:2">
      <c r="A952" s="158" t="s">
        <v>801</v>
      </c>
      <c r="B952" s="159"/>
    </row>
    <row r="953" s="97" customFormat="1" ht="20.25" customHeight="1" spans="1:2">
      <c r="A953" s="158" t="s">
        <v>773</v>
      </c>
      <c r="B953" s="159"/>
    </row>
    <row r="954" s="97" customFormat="1" ht="20.25" customHeight="1" spans="1:2">
      <c r="A954" s="158" t="s">
        <v>802</v>
      </c>
      <c r="B954" s="159"/>
    </row>
    <row r="955" s="97" customFormat="1" ht="20.25" customHeight="1" spans="1:2">
      <c r="A955" s="158" t="s">
        <v>803</v>
      </c>
      <c r="B955" s="159"/>
    </row>
    <row r="956" s="97" customFormat="1" ht="20.25" customHeight="1" spans="1:2">
      <c r="A956" s="158" t="s">
        <v>804</v>
      </c>
      <c r="B956" s="159"/>
    </row>
    <row r="957" s="97" customFormat="1" ht="20.25" customHeight="1" spans="1:2">
      <c r="A957" s="158" t="s">
        <v>805</v>
      </c>
      <c r="B957" s="159">
        <f>SUM(B958:B967)</f>
        <v>0</v>
      </c>
    </row>
    <row r="958" s="97" customFormat="1" ht="20.25" customHeight="1" spans="1:2">
      <c r="A958" s="158" t="s">
        <v>81</v>
      </c>
      <c r="B958" s="159"/>
    </row>
    <row r="959" s="97" customFormat="1" ht="20.25" customHeight="1" spans="1:2">
      <c r="A959" s="158" t="s">
        <v>82</v>
      </c>
      <c r="B959" s="159"/>
    </row>
    <row r="960" s="97" customFormat="1" ht="20.25" customHeight="1" spans="1:2">
      <c r="A960" s="158" t="s">
        <v>83</v>
      </c>
      <c r="B960" s="159"/>
    </row>
    <row r="961" s="97" customFormat="1" ht="20.25" customHeight="1" spans="1:2">
      <c r="A961" s="158" t="s">
        <v>806</v>
      </c>
      <c r="B961" s="159"/>
    </row>
    <row r="962" s="97" customFormat="1" ht="20.25" customHeight="1" spans="1:2">
      <c r="A962" s="158" t="s">
        <v>807</v>
      </c>
      <c r="B962" s="159"/>
    </row>
    <row r="963" s="97" customFormat="1" ht="20.25" customHeight="1" spans="1:2">
      <c r="A963" s="158" t="s">
        <v>808</v>
      </c>
      <c r="B963" s="159"/>
    </row>
    <row r="964" s="97" customFormat="1" ht="20.25" customHeight="1" spans="1:2">
      <c r="A964" s="158" t="s">
        <v>809</v>
      </c>
      <c r="B964" s="159"/>
    </row>
    <row r="965" s="97" customFormat="1" ht="20.25" customHeight="1" spans="1:2">
      <c r="A965" s="158" t="s">
        <v>810</v>
      </c>
      <c r="B965" s="159"/>
    </row>
    <row r="966" s="97" customFormat="1" ht="20.25" customHeight="1" spans="1:2">
      <c r="A966" s="158" t="s">
        <v>811</v>
      </c>
      <c r="B966" s="159"/>
    </row>
    <row r="967" s="97" customFormat="1" ht="20.25" customHeight="1" spans="1:2">
      <c r="A967" s="158" t="s">
        <v>812</v>
      </c>
      <c r="B967" s="159"/>
    </row>
    <row r="968" s="97" customFormat="1" ht="20.25" customHeight="1" spans="1:2">
      <c r="A968" s="158" t="s">
        <v>813</v>
      </c>
      <c r="B968" s="159">
        <f>SUM(B969:B978)</f>
        <v>150.06</v>
      </c>
    </row>
    <row r="969" s="97" customFormat="1" ht="20.25" customHeight="1" spans="1:2">
      <c r="A969" s="158" t="s">
        <v>81</v>
      </c>
      <c r="B969" s="159"/>
    </row>
    <row r="970" s="97" customFormat="1" ht="20.25" customHeight="1" spans="1:2">
      <c r="A970" s="158" t="s">
        <v>82</v>
      </c>
      <c r="B970" s="159"/>
    </row>
    <row r="971" s="97" customFormat="1" ht="20.25" customHeight="1" spans="1:2">
      <c r="A971" s="158" t="s">
        <v>83</v>
      </c>
      <c r="B971" s="159"/>
    </row>
    <row r="972" s="97" customFormat="1" ht="20.25" customHeight="1" spans="1:2">
      <c r="A972" s="158" t="s">
        <v>814</v>
      </c>
      <c r="B972" s="159"/>
    </row>
    <row r="973" s="97" customFormat="1" ht="20.25" customHeight="1" spans="1:2">
      <c r="A973" s="158" t="s">
        <v>815</v>
      </c>
      <c r="B973" s="159"/>
    </row>
    <row r="974" s="97" customFormat="1" ht="20.25" customHeight="1" spans="1:2">
      <c r="A974" s="158" t="s">
        <v>816</v>
      </c>
      <c r="B974" s="159">
        <v>2.35</v>
      </c>
    </row>
    <row r="975" s="97" customFormat="1" ht="20.25" customHeight="1" spans="1:2">
      <c r="A975" s="158" t="s">
        <v>817</v>
      </c>
      <c r="B975" s="159"/>
    </row>
    <row r="976" s="97" customFormat="1" ht="20.25" customHeight="1" spans="1:2">
      <c r="A976" s="158" t="s">
        <v>818</v>
      </c>
      <c r="B976" s="159"/>
    </row>
    <row r="977" s="97" customFormat="1" ht="20.25" customHeight="1" spans="1:2">
      <c r="A977" s="158" t="s">
        <v>819</v>
      </c>
      <c r="B977" s="159"/>
    </row>
    <row r="978" s="97" customFormat="1" ht="20.25" customHeight="1" spans="1:2">
      <c r="A978" s="158" t="s">
        <v>820</v>
      </c>
      <c r="B978" s="159">
        <v>147.71</v>
      </c>
    </row>
    <row r="979" s="97" customFormat="1" ht="20.25" customHeight="1" spans="1:2">
      <c r="A979" s="158" t="s">
        <v>821</v>
      </c>
      <c r="B979" s="159">
        <f>SUM(B980:B984)</f>
        <v>0</v>
      </c>
    </row>
    <row r="980" s="97" customFormat="1" ht="20.25" customHeight="1" spans="1:2">
      <c r="A980" s="158" t="s">
        <v>408</v>
      </c>
      <c r="B980" s="159"/>
    </row>
    <row r="981" s="97" customFormat="1" ht="20.25" customHeight="1" spans="1:2">
      <c r="A981" s="158" t="s">
        <v>822</v>
      </c>
      <c r="B981" s="159"/>
    </row>
    <row r="982" s="97" customFormat="1" ht="20.25" customHeight="1" spans="1:2">
      <c r="A982" s="158" t="s">
        <v>823</v>
      </c>
      <c r="B982" s="159"/>
    </row>
    <row r="983" s="97" customFormat="1" ht="20.25" customHeight="1" spans="1:2">
      <c r="A983" s="158" t="s">
        <v>824</v>
      </c>
      <c r="B983" s="159"/>
    </row>
    <row r="984" s="97" customFormat="1" ht="20.25" customHeight="1" spans="1:2">
      <c r="A984" s="158" t="s">
        <v>825</v>
      </c>
      <c r="B984" s="159"/>
    </row>
    <row r="985" s="97" customFormat="1" ht="20.25" customHeight="1" spans="1:2">
      <c r="A985" s="158" t="s">
        <v>826</v>
      </c>
      <c r="B985" s="159">
        <f>SUM(B986:B991)</f>
        <v>383.7</v>
      </c>
    </row>
    <row r="986" s="97" customFormat="1" ht="20.25" customHeight="1" spans="1:2">
      <c r="A986" s="158" t="s">
        <v>827</v>
      </c>
      <c r="B986" s="159">
        <v>50</v>
      </c>
    </row>
    <row r="987" s="97" customFormat="1" ht="20.25" customHeight="1" spans="1:2">
      <c r="A987" s="158" t="s">
        <v>828</v>
      </c>
      <c r="B987" s="159"/>
    </row>
    <row r="988" s="97" customFormat="1" ht="20.25" customHeight="1" spans="1:2">
      <c r="A988" s="158" t="s">
        <v>829</v>
      </c>
      <c r="B988" s="159">
        <v>283.7</v>
      </c>
    </row>
    <row r="989" s="97" customFormat="1" ht="20.25" customHeight="1" spans="1:2">
      <c r="A989" s="158" t="s">
        <v>830</v>
      </c>
      <c r="B989" s="159">
        <v>50</v>
      </c>
    </row>
    <row r="990" s="97" customFormat="1" ht="20.25" customHeight="1" spans="1:2">
      <c r="A990" s="158" t="s">
        <v>831</v>
      </c>
      <c r="B990" s="159"/>
    </row>
    <row r="991" s="97" customFormat="1" ht="20.25" customHeight="1" spans="1:2">
      <c r="A991" s="158" t="s">
        <v>832</v>
      </c>
      <c r="B991" s="159"/>
    </row>
    <row r="992" s="97" customFormat="1" ht="20.25" customHeight="1" spans="1:2">
      <c r="A992" s="158" t="s">
        <v>833</v>
      </c>
      <c r="B992" s="159">
        <f>SUM(B993:B998)</f>
        <v>0</v>
      </c>
    </row>
    <row r="993" s="97" customFormat="1" ht="20.25" customHeight="1" spans="1:2">
      <c r="A993" s="158" t="s">
        <v>834</v>
      </c>
      <c r="B993" s="159"/>
    </row>
    <row r="994" s="97" customFormat="1" ht="20.25" customHeight="1" spans="1:2">
      <c r="A994" s="158" t="s">
        <v>835</v>
      </c>
      <c r="B994" s="159"/>
    </row>
    <row r="995" s="97" customFormat="1" ht="20.25" customHeight="1" spans="1:2">
      <c r="A995" s="158" t="s">
        <v>836</v>
      </c>
      <c r="B995" s="159"/>
    </row>
    <row r="996" s="97" customFormat="1" ht="20.25" customHeight="1" spans="1:2">
      <c r="A996" s="158" t="s">
        <v>837</v>
      </c>
      <c r="B996" s="159"/>
    </row>
    <row r="997" s="97" customFormat="1" ht="20.25" customHeight="1" spans="1:2">
      <c r="A997" s="158" t="s">
        <v>838</v>
      </c>
      <c r="B997" s="159"/>
    </row>
    <row r="998" s="97" customFormat="1" ht="20.25" customHeight="1" spans="1:2">
      <c r="A998" s="158" t="s">
        <v>839</v>
      </c>
      <c r="B998" s="159"/>
    </row>
    <row r="999" s="97" customFormat="1" ht="20.25" customHeight="1" spans="1:2">
      <c r="A999" s="158" t="s">
        <v>840</v>
      </c>
      <c r="B999" s="159">
        <f>SUM(B1000:B1002)</f>
        <v>0</v>
      </c>
    </row>
    <row r="1000" s="97" customFormat="1" ht="20.25" customHeight="1" spans="1:2">
      <c r="A1000" s="158" t="s">
        <v>841</v>
      </c>
      <c r="B1000" s="159"/>
    </row>
    <row r="1001" s="97" customFormat="1" ht="20.25" customHeight="1" spans="1:2">
      <c r="A1001" s="158" t="s">
        <v>842</v>
      </c>
      <c r="B1001" s="159"/>
    </row>
    <row r="1002" s="97" customFormat="1" ht="20.25" customHeight="1" spans="1:2">
      <c r="A1002" s="158" t="s">
        <v>843</v>
      </c>
      <c r="B1002" s="159"/>
    </row>
    <row r="1003" s="97" customFormat="1" ht="20.25" customHeight="1" spans="1:2">
      <c r="A1003" s="158" t="s">
        <v>844</v>
      </c>
      <c r="B1003" s="159">
        <f>SUM(B1004:B1005)</f>
        <v>0</v>
      </c>
    </row>
    <row r="1004" s="97" customFormat="1" ht="20.25" customHeight="1" spans="1:2">
      <c r="A1004" s="158" t="s">
        <v>845</v>
      </c>
      <c r="B1004" s="159"/>
    </row>
    <row r="1005" s="97" customFormat="1" ht="20.25" customHeight="1" spans="1:2">
      <c r="A1005" s="158" t="s">
        <v>846</v>
      </c>
      <c r="B1005" s="159"/>
    </row>
    <row r="1006" s="97" customFormat="1" ht="20.25" customHeight="1" spans="1:2">
      <c r="A1006" s="158" t="s">
        <v>54</v>
      </c>
      <c r="B1006" s="159">
        <f>SUM(B1007,B1037,B1047,B1057,B1062,B1069,B1074)</f>
        <v>11.79</v>
      </c>
    </row>
    <row r="1007" s="97" customFormat="1" ht="20.25" customHeight="1" spans="1:2">
      <c r="A1007" s="158" t="s">
        <v>847</v>
      </c>
      <c r="B1007" s="159">
        <v>11.79</v>
      </c>
    </row>
    <row r="1008" s="97" customFormat="1" ht="20.25" customHeight="1" spans="1:2">
      <c r="A1008" s="158" t="s">
        <v>81</v>
      </c>
      <c r="B1008" s="159"/>
    </row>
    <row r="1009" s="97" customFormat="1" ht="20.25" customHeight="1" spans="1:2">
      <c r="A1009" s="158" t="s">
        <v>82</v>
      </c>
      <c r="B1009" s="159">
        <v>11.79</v>
      </c>
    </row>
    <row r="1010" s="97" customFormat="1" ht="20.25" customHeight="1" spans="1:2">
      <c r="A1010" s="158" t="s">
        <v>83</v>
      </c>
      <c r="B1010" s="159"/>
    </row>
    <row r="1011" s="97" customFormat="1" ht="20.25" customHeight="1" spans="1:2">
      <c r="A1011" s="158" t="s">
        <v>848</v>
      </c>
      <c r="B1011" s="159"/>
    </row>
    <row r="1012" s="97" customFormat="1" ht="20.25" customHeight="1" spans="1:2">
      <c r="A1012" s="158" t="s">
        <v>849</v>
      </c>
      <c r="B1012" s="159"/>
    </row>
    <row r="1013" s="97" customFormat="1" ht="20.25" customHeight="1" spans="1:2">
      <c r="A1013" s="158" t="s">
        <v>850</v>
      </c>
      <c r="B1013" s="159"/>
    </row>
    <row r="1014" s="97" customFormat="1" ht="20.25" customHeight="1" spans="1:2">
      <c r="A1014" s="158" t="s">
        <v>851</v>
      </c>
      <c r="B1014" s="159"/>
    </row>
    <row r="1015" s="97" customFormat="1" ht="20.25" customHeight="1" spans="1:2">
      <c r="A1015" s="158" t="s">
        <v>852</v>
      </c>
      <c r="B1015" s="159"/>
    </row>
    <row r="1016" s="97" customFormat="1" ht="20.25" customHeight="1" spans="1:2">
      <c r="A1016" s="158" t="s">
        <v>853</v>
      </c>
      <c r="B1016" s="159"/>
    </row>
    <row r="1017" s="97" customFormat="1" ht="20.25" customHeight="1" spans="1:2">
      <c r="A1017" s="158" t="s">
        <v>854</v>
      </c>
      <c r="B1017" s="159"/>
    </row>
    <row r="1018" s="97" customFormat="1" ht="20.25" customHeight="1" spans="1:2">
      <c r="A1018" s="158" t="s">
        <v>855</v>
      </c>
      <c r="B1018" s="159"/>
    </row>
    <row r="1019" s="97" customFormat="1" ht="20.25" customHeight="1" spans="1:2">
      <c r="A1019" s="158" t="s">
        <v>856</v>
      </c>
      <c r="B1019" s="159"/>
    </row>
    <row r="1020" s="97" customFormat="1" ht="20.25" customHeight="1" spans="1:2">
      <c r="A1020" s="158" t="s">
        <v>857</v>
      </c>
      <c r="B1020" s="159"/>
    </row>
    <row r="1021" s="97" customFormat="1" ht="20.25" customHeight="1" spans="1:2">
      <c r="A1021" s="158" t="s">
        <v>858</v>
      </c>
      <c r="B1021" s="159"/>
    </row>
    <row r="1022" s="97" customFormat="1" ht="20.25" customHeight="1" spans="1:2">
      <c r="A1022" s="158" t="s">
        <v>859</v>
      </c>
      <c r="B1022" s="159"/>
    </row>
    <row r="1023" s="97" customFormat="1" ht="20.25" customHeight="1" spans="1:2">
      <c r="A1023" s="158" t="s">
        <v>860</v>
      </c>
      <c r="B1023" s="159"/>
    </row>
    <row r="1024" s="97" customFormat="1" ht="20.25" customHeight="1" spans="1:2">
      <c r="A1024" s="158" t="s">
        <v>861</v>
      </c>
      <c r="B1024" s="159"/>
    </row>
    <row r="1025" s="97" customFormat="1" ht="20.25" customHeight="1" spans="1:2">
      <c r="A1025" s="158" t="s">
        <v>862</v>
      </c>
      <c r="B1025" s="159"/>
    </row>
    <row r="1026" s="97" customFormat="1" ht="20.25" customHeight="1" spans="1:2">
      <c r="A1026" s="158" t="s">
        <v>863</v>
      </c>
      <c r="B1026" s="159"/>
    </row>
    <row r="1027" s="97" customFormat="1" ht="20.25" customHeight="1" spans="1:2">
      <c r="A1027" s="158" t="s">
        <v>864</v>
      </c>
      <c r="B1027" s="159"/>
    </row>
    <row r="1028" s="97" customFormat="1" ht="20.25" customHeight="1" spans="1:2">
      <c r="A1028" s="158" t="s">
        <v>865</v>
      </c>
      <c r="B1028" s="159"/>
    </row>
    <row r="1029" s="97" customFormat="1" ht="20.25" customHeight="1" spans="1:2">
      <c r="A1029" s="158" t="s">
        <v>866</v>
      </c>
      <c r="B1029" s="159"/>
    </row>
    <row r="1030" s="97" customFormat="1" ht="20.25" customHeight="1" spans="1:2">
      <c r="A1030" s="158" t="s">
        <v>867</v>
      </c>
      <c r="B1030" s="159"/>
    </row>
    <row r="1031" s="97" customFormat="1" ht="20.25" customHeight="1" spans="1:2">
      <c r="A1031" s="158" t="s">
        <v>868</v>
      </c>
      <c r="B1031" s="159"/>
    </row>
    <row r="1032" s="97" customFormat="1" ht="20.25" customHeight="1" spans="1:2">
      <c r="A1032" s="158" t="s">
        <v>869</v>
      </c>
      <c r="B1032" s="159"/>
    </row>
    <row r="1033" s="97" customFormat="1" ht="20.25" customHeight="1" spans="1:2">
      <c r="A1033" s="158" t="s">
        <v>870</v>
      </c>
      <c r="B1033" s="159"/>
    </row>
    <row r="1034" s="97" customFormat="1" ht="20.25" customHeight="1" spans="1:2">
      <c r="A1034" s="158" t="s">
        <v>871</v>
      </c>
      <c r="B1034" s="159"/>
    </row>
    <row r="1035" s="97" customFormat="1" ht="20.25" customHeight="1" spans="1:2">
      <c r="A1035" s="158" t="s">
        <v>872</v>
      </c>
      <c r="B1035" s="159"/>
    </row>
    <row r="1036" s="97" customFormat="1" ht="20.25" customHeight="1" spans="1:2">
      <c r="A1036" s="158" t="s">
        <v>873</v>
      </c>
      <c r="B1036" s="159"/>
    </row>
    <row r="1037" s="97" customFormat="1" ht="20.25" customHeight="1" spans="1:2">
      <c r="A1037" s="158" t="s">
        <v>874</v>
      </c>
      <c r="B1037" s="159">
        <f>SUM(B1038:B1046)</f>
        <v>0</v>
      </c>
    </row>
    <row r="1038" s="97" customFormat="1" ht="20.25" customHeight="1" spans="1:2">
      <c r="A1038" s="158" t="s">
        <v>81</v>
      </c>
      <c r="B1038" s="159"/>
    </row>
    <row r="1039" s="97" customFormat="1" ht="20.25" customHeight="1" spans="1:2">
      <c r="A1039" s="158" t="s">
        <v>82</v>
      </c>
      <c r="B1039" s="159"/>
    </row>
    <row r="1040" s="97" customFormat="1" ht="20.25" customHeight="1" spans="1:2">
      <c r="A1040" s="158" t="s">
        <v>83</v>
      </c>
      <c r="B1040" s="159"/>
    </row>
    <row r="1041" s="97" customFormat="1" ht="20.25" customHeight="1" spans="1:2">
      <c r="A1041" s="158" t="s">
        <v>875</v>
      </c>
      <c r="B1041" s="159"/>
    </row>
    <row r="1042" s="97" customFormat="1" ht="20.25" customHeight="1" spans="1:2">
      <c r="A1042" s="158" t="s">
        <v>876</v>
      </c>
      <c r="B1042" s="159"/>
    </row>
    <row r="1043" s="97" customFormat="1" ht="20.25" customHeight="1" spans="1:2">
      <c r="A1043" s="158" t="s">
        <v>877</v>
      </c>
      <c r="B1043" s="159"/>
    </row>
    <row r="1044" s="97" customFormat="1" ht="20.25" customHeight="1" spans="1:2">
      <c r="A1044" s="158" t="s">
        <v>878</v>
      </c>
      <c r="B1044" s="159"/>
    </row>
    <row r="1045" s="97" customFormat="1" ht="20.25" customHeight="1" spans="1:2">
      <c r="A1045" s="158" t="s">
        <v>879</v>
      </c>
      <c r="B1045" s="159"/>
    </row>
    <row r="1046" s="97" customFormat="1" ht="20.25" customHeight="1" spans="1:2">
      <c r="A1046" s="158" t="s">
        <v>880</v>
      </c>
      <c r="B1046" s="159"/>
    </row>
    <row r="1047" s="97" customFormat="1" ht="20.25" customHeight="1" spans="1:2">
      <c r="A1047" s="158" t="s">
        <v>881</v>
      </c>
      <c r="B1047" s="159">
        <f>SUM(B1048:B1056)</f>
        <v>0</v>
      </c>
    </row>
    <row r="1048" s="97" customFormat="1" ht="20.25" customHeight="1" spans="1:2">
      <c r="A1048" s="158" t="s">
        <v>81</v>
      </c>
      <c r="B1048" s="159"/>
    </row>
    <row r="1049" s="97" customFormat="1" ht="20.25" customHeight="1" spans="1:2">
      <c r="A1049" s="158" t="s">
        <v>82</v>
      </c>
      <c r="B1049" s="159"/>
    </row>
    <row r="1050" s="97" customFormat="1" ht="20.25" customHeight="1" spans="1:2">
      <c r="A1050" s="158" t="s">
        <v>83</v>
      </c>
      <c r="B1050" s="159"/>
    </row>
    <row r="1051" s="97" customFormat="1" ht="20.25" customHeight="1" spans="1:2">
      <c r="A1051" s="158" t="s">
        <v>882</v>
      </c>
      <c r="B1051" s="159"/>
    </row>
    <row r="1052" s="97" customFormat="1" ht="20.25" customHeight="1" spans="1:2">
      <c r="A1052" s="158" t="s">
        <v>883</v>
      </c>
      <c r="B1052" s="159"/>
    </row>
    <row r="1053" s="97" customFormat="1" ht="20.25" customHeight="1" spans="1:2">
      <c r="A1053" s="158" t="s">
        <v>884</v>
      </c>
      <c r="B1053" s="159"/>
    </row>
    <row r="1054" s="97" customFormat="1" ht="20.25" customHeight="1" spans="1:2">
      <c r="A1054" s="158" t="s">
        <v>885</v>
      </c>
      <c r="B1054" s="159"/>
    </row>
    <row r="1055" s="97" customFormat="1" ht="20.25" customHeight="1" spans="1:2">
      <c r="A1055" s="158" t="s">
        <v>886</v>
      </c>
      <c r="B1055" s="159"/>
    </row>
    <row r="1056" s="97" customFormat="1" ht="20.25" customHeight="1" spans="1:2">
      <c r="A1056" s="158" t="s">
        <v>887</v>
      </c>
      <c r="B1056" s="159"/>
    </row>
    <row r="1057" s="97" customFormat="1" ht="20.25" customHeight="1" spans="1:2">
      <c r="A1057" s="158" t="s">
        <v>888</v>
      </c>
      <c r="B1057" s="159">
        <f>SUM(B1058:B1061)</f>
        <v>0</v>
      </c>
    </row>
    <row r="1058" s="97" customFormat="1" ht="20.25" customHeight="1" spans="1:2">
      <c r="A1058" s="158" t="s">
        <v>889</v>
      </c>
      <c r="B1058" s="159"/>
    </row>
    <row r="1059" s="97" customFormat="1" ht="20.25" customHeight="1" spans="1:2">
      <c r="A1059" s="158" t="s">
        <v>890</v>
      </c>
      <c r="B1059" s="159"/>
    </row>
    <row r="1060" s="97" customFormat="1" ht="20.25" customHeight="1" spans="1:2">
      <c r="A1060" s="158" t="s">
        <v>891</v>
      </c>
      <c r="B1060" s="159"/>
    </row>
    <row r="1061" s="97" customFormat="1" ht="20.25" customHeight="1" spans="1:2">
      <c r="A1061" s="158" t="s">
        <v>892</v>
      </c>
      <c r="B1061" s="159"/>
    </row>
    <row r="1062" s="97" customFormat="1" ht="20.25" customHeight="1" spans="1:2">
      <c r="A1062" s="158" t="s">
        <v>893</v>
      </c>
      <c r="B1062" s="159">
        <f>SUM(B1063:B1068)</f>
        <v>0</v>
      </c>
    </row>
    <row r="1063" s="97" customFormat="1" ht="20.25" customHeight="1" spans="1:2">
      <c r="A1063" s="158" t="s">
        <v>81</v>
      </c>
      <c r="B1063" s="159"/>
    </row>
    <row r="1064" s="97" customFormat="1" ht="20.25" customHeight="1" spans="1:2">
      <c r="A1064" s="158" t="s">
        <v>82</v>
      </c>
      <c r="B1064" s="159"/>
    </row>
    <row r="1065" s="97" customFormat="1" ht="20.25" customHeight="1" spans="1:2">
      <c r="A1065" s="158" t="s">
        <v>83</v>
      </c>
      <c r="B1065" s="159"/>
    </row>
    <row r="1066" s="97" customFormat="1" ht="20.25" customHeight="1" spans="1:2">
      <c r="A1066" s="158" t="s">
        <v>879</v>
      </c>
      <c r="B1066" s="159"/>
    </row>
    <row r="1067" s="97" customFormat="1" ht="20.25" customHeight="1" spans="1:2">
      <c r="A1067" s="158" t="s">
        <v>894</v>
      </c>
      <c r="B1067" s="159"/>
    </row>
    <row r="1068" s="97" customFormat="1" ht="20.25" customHeight="1" spans="1:2">
      <c r="A1068" s="158" t="s">
        <v>895</v>
      </c>
      <c r="B1068" s="159"/>
    </row>
    <row r="1069" s="97" customFormat="1" ht="20.25" customHeight="1" spans="1:2">
      <c r="A1069" s="158" t="s">
        <v>896</v>
      </c>
      <c r="B1069" s="159">
        <f>SUM(B1070:B1073)</f>
        <v>0</v>
      </c>
    </row>
    <row r="1070" s="97" customFormat="1" ht="20.25" customHeight="1" spans="1:2">
      <c r="A1070" s="158" t="s">
        <v>897</v>
      </c>
      <c r="B1070" s="159"/>
    </row>
    <row r="1071" s="97" customFormat="1" ht="20.25" customHeight="1" spans="1:2">
      <c r="A1071" s="158" t="s">
        <v>898</v>
      </c>
      <c r="B1071" s="159"/>
    </row>
    <row r="1072" s="97" customFormat="1" ht="20.25" customHeight="1" spans="1:2">
      <c r="A1072" s="158" t="s">
        <v>899</v>
      </c>
      <c r="B1072" s="159"/>
    </row>
    <row r="1073" s="97" customFormat="1" ht="20.25" customHeight="1" spans="1:2">
      <c r="A1073" s="158" t="s">
        <v>900</v>
      </c>
      <c r="B1073" s="159"/>
    </row>
    <row r="1074" s="97" customFormat="1" ht="20.25" customHeight="1" spans="1:2">
      <c r="A1074" s="158" t="s">
        <v>901</v>
      </c>
      <c r="B1074" s="159">
        <f>SUM(B1075:B1076)</f>
        <v>0</v>
      </c>
    </row>
    <row r="1075" s="97" customFormat="1" ht="20.25" customHeight="1" spans="1:2">
      <c r="A1075" s="158" t="s">
        <v>902</v>
      </c>
      <c r="B1075" s="159"/>
    </row>
    <row r="1076" s="97" customFormat="1" ht="20.25" customHeight="1" spans="1:2">
      <c r="A1076" s="158" t="s">
        <v>903</v>
      </c>
      <c r="B1076" s="159"/>
    </row>
    <row r="1077" s="97" customFormat="1" ht="20.25" customHeight="1" spans="1:2">
      <c r="A1077" s="158" t="s">
        <v>55</v>
      </c>
      <c r="B1077" s="159">
        <f>SUM(B1078,B1088,B1104,B1109,B1123,B1132,B1139,B1146)</f>
        <v>1.55</v>
      </c>
    </row>
    <row r="1078" s="97" customFormat="1" ht="20.25" customHeight="1" spans="1:2">
      <c r="A1078" s="158" t="s">
        <v>904</v>
      </c>
      <c r="B1078" s="159">
        <f>SUM(B1079:B1087)</f>
        <v>0</v>
      </c>
    </row>
    <row r="1079" s="97" customFormat="1" ht="20.25" customHeight="1" spans="1:2">
      <c r="A1079" s="158" t="s">
        <v>81</v>
      </c>
      <c r="B1079" s="159"/>
    </row>
    <row r="1080" s="97" customFormat="1" ht="20.25" customHeight="1" spans="1:2">
      <c r="A1080" s="158" t="s">
        <v>82</v>
      </c>
      <c r="B1080" s="159"/>
    </row>
    <row r="1081" s="97" customFormat="1" ht="20.25" customHeight="1" spans="1:2">
      <c r="A1081" s="158" t="s">
        <v>83</v>
      </c>
      <c r="B1081" s="159"/>
    </row>
    <row r="1082" s="97" customFormat="1" ht="20.25" customHeight="1" spans="1:2">
      <c r="A1082" s="158" t="s">
        <v>905</v>
      </c>
      <c r="B1082" s="159"/>
    </row>
    <row r="1083" s="97" customFormat="1" ht="20.25" customHeight="1" spans="1:2">
      <c r="A1083" s="158" t="s">
        <v>906</v>
      </c>
      <c r="B1083" s="159"/>
    </row>
    <row r="1084" s="97" customFormat="1" ht="20.25" customHeight="1" spans="1:2">
      <c r="A1084" s="158" t="s">
        <v>907</v>
      </c>
      <c r="B1084" s="159"/>
    </row>
    <row r="1085" s="97" customFormat="1" ht="20.25" customHeight="1" spans="1:2">
      <c r="A1085" s="158" t="s">
        <v>908</v>
      </c>
      <c r="B1085" s="159"/>
    </row>
    <row r="1086" s="97" customFormat="1" ht="20.25" customHeight="1" spans="1:2">
      <c r="A1086" s="158" t="s">
        <v>909</v>
      </c>
      <c r="B1086" s="159"/>
    </row>
    <row r="1087" s="97" customFormat="1" ht="20.25" customHeight="1" spans="1:2">
      <c r="A1087" s="158" t="s">
        <v>910</v>
      </c>
      <c r="B1087" s="159"/>
    </row>
    <row r="1088" s="97" customFormat="1" ht="20.25" customHeight="1" spans="1:2">
      <c r="A1088" s="158" t="s">
        <v>911</v>
      </c>
      <c r="B1088" s="159">
        <f>SUM(B1089:B1122)</f>
        <v>0</v>
      </c>
    </row>
    <row r="1089" s="97" customFormat="1" ht="20.25" customHeight="1" spans="1:2">
      <c r="A1089" s="158" t="s">
        <v>81</v>
      </c>
      <c r="B1089" s="159"/>
    </row>
    <row r="1090" s="97" customFormat="1" ht="20.25" customHeight="1" spans="1:2">
      <c r="A1090" s="158" t="s">
        <v>82</v>
      </c>
      <c r="B1090" s="159"/>
    </row>
    <row r="1091" s="97" customFormat="1" ht="20.25" customHeight="1" spans="1:2">
      <c r="A1091" s="158" t="s">
        <v>83</v>
      </c>
      <c r="B1091" s="159"/>
    </row>
    <row r="1092" s="97" customFormat="1" ht="20.25" customHeight="1" spans="1:2">
      <c r="A1092" s="158" t="s">
        <v>912</v>
      </c>
      <c r="B1092" s="159"/>
    </row>
    <row r="1093" s="97" customFormat="1" ht="20.25" customHeight="1" spans="1:2">
      <c r="A1093" s="158" t="s">
        <v>913</v>
      </c>
      <c r="B1093" s="159"/>
    </row>
    <row r="1094" s="97" customFormat="1" ht="20.25" customHeight="1" spans="1:2">
      <c r="A1094" s="158" t="s">
        <v>914</v>
      </c>
      <c r="B1094" s="159"/>
    </row>
    <row r="1095" s="97" customFormat="1" ht="20.25" customHeight="1" spans="1:2">
      <c r="A1095" s="158" t="s">
        <v>915</v>
      </c>
      <c r="B1095" s="159"/>
    </row>
    <row r="1096" s="97" customFormat="1" ht="20.25" customHeight="1" spans="1:2">
      <c r="A1096" s="158" t="s">
        <v>916</v>
      </c>
      <c r="B1096" s="159"/>
    </row>
    <row r="1097" s="97" customFormat="1" ht="20.25" customHeight="1" spans="1:2">
      <c r="A1097" s="158" t="s">
        <v>917</v>
      </c>
      <c r="B1097" s="159"/>
    </row>
    <row r="1098" s="97" customFormat="1" ht="20.25" customHeight="1" spans="1:2">
      <c r="A1098" s="158" t="s">
        <v>918</v>
      </c>
      <c r="B1098" s="159"/>
    </row>
    <row r="1099" s="97" customFormat="1" ht="20.25" customHeight="1" spans="1:2">
      <c r="A1099" s="158" t="s">
        <v>919</v>
      </c>
      <c r="B1099" s="159"/>
    </row>
    <row r="1100" s="97" customFormat="1" ht="20.25" customHeight="1" spans="1:2">
      <c r="A1100" s="158" t="s">
        <v>920</v>
      </c>
      <c r="B1100" s="159"/>
    </row>
    <row r="1101" s="97" customFormat="1" ht="20.25" customHeight="1" spans="1:2">
      <c r="A1101" s="158" t="s">
        <v>921</v>
      </c>
      <c r="B1101" s="159"/>
    </row>
    <row r="1102" s="97" customFormat="1" ht="20.25" customHeight="1" spans="1:2">
      <c r="A1102" s="158" t="s">
        <v>922</v>
      </c>
      <c r="B1102" s="159"/>
    </row>
    <row r="1103" s="97" customFormat="1" ht="20.25" customHeight="1" spans="1:2">
      <c r="A1103" s="158" t="s">
        <v>923</v>
      </c>
      <c r="B1103" s="159"/>
    </row>
    <row r="1104" s="97" customFormat="1" ht="20.25" customHeight="1" spans="1:2">
      <c r="A1104" s="158" t="s">
        <v>924</v>
      </c>
      <c r="B1104" s="159">
        <f>SUM(B1105:B1108)</f>
        <v>0</v>
      </c>
    </row>
    <row r="1105" s="97" customFormat="1" ht="20.25" customHeight="1" spans="1:2">
      <c r="A1105" s="158" t="s">
        <v>81</v>
      </c>
      <c r="B1105" s="159"/>
    </row>
    <row r="1106" s="97" customFormat="1" ht="20.25" customHeight="1" spans="1:2">
      <c r="A1106" s="158" t="s">
        <v>82</v>
      </c>
      <c r="B1106" s="159"/>
    </row>
    <row r="1107" s="97" customFormat="1" ht="20.25" customHeight="1" spans="1:2">
      <c r="A1107" s="158" t="s">
        <v>83</v>
      </c>
      <c r="B1107" s="159"/>
    </row>
    <row r="1108" s="97" customFormat="1" ht="20.25" customHeight="1" spans="1:2">
      <c r="A1108" s="158" t="s">
        <v>925</v>
      </c>
      <c r="B1108" s="159"/>
    </row>
    <row r="1109" s="97" customFormat="1" ht="20.25" customHeight="1" spans="1:2">
      <c r="A1109" s="158" t="s">
        <v>926</v>
      </c>
      <c r="B1109" s="159">
        <f>SUM(B1110:B1122)</f>
        <v>0</v>
      </c>
    </row>
    <row r="1110" s="97" customFormat="1" ht="20.25" customHeight="1" spans="1:2">
      <c r="A1110" s="158" t="s">
        <v>81</v>
      </c>
      <c r="B1110" s="159"/>
    </row>
    <row r="1111" s="97" customFormat="1" ht="20.25" customHeight="1" spans="1:2">
      <c r="A1111" s="158" t="s">
        <v>82</v>
      </c>
      <c r="B1111" s="159"/>
    </row>
    <row r="1112" s="97" customFormat="1" ht="20.25" customHeight="1" spans="1:2">
      <c r="A1112" s="158" t="s">
        <v>83</v>
      </c>
      <c r="B1112" s="159"/>
    </row>
    <row r="1113" s="97" customFormat="1" ht="20.25" customHeight="1" spans="1:2">
      <c r="A1113" s="158" t="s">
        <v>927</v>
      </c>
      <c r="B1113" s="159"/>
    </row>
    <row r="1114" s="97" customFormat="1" ht="20.25" customHeight="1" spans="1:2">
      <c r="A1114" s="158" t="s">
        <v>928</v>
      </c>
      <c r="B1114" s="159"/>
    </row>
    <row r="1115" s="97" customFormat="1" ht="20.25" customHeight="1" spans="1:2">
      <c r="A1115" s="158" t="s">
        <v>929</v>
      </c>
      <c r="B1115" s="159"/>
    </row>
    <row r="1116" s="97" customFormat="1" ht="20.25" customHeight="1" spans="1:2">
      <c r="A1116" s="158" t="s">
        <v>930</v>
      </c>
      <c r="B1116" s="159"/>
    </row>
    <row r="1117" s="97" customFormat="1" ht="20.25" customHeight="1" spans="1:2">
      <c r="A1117" s="158" t="s">
        <v>931</v>
      </c>
      <c r="B1117" s="159"/>
    </row>
    <row r="1118" s="97" customFormat="1" ht="20.25" customHeight="1" spans="1:2">
      <c r="A1118" s="158" t="s">
        <v>932</v>
      </c>
      <c r="B1118" s="159"/>
    </row>
    <row r="1119" s="97" customFormat="1" ht="20.25" customHeight="1" spans="1:2">
      <c r="A1119" s="158" t="s">
        <v>933</v>
      </c>
      <c r="B1119" s="159"/>
    </row>
    <row r="1120" s="97" customFormat="1" ht="20.25" customHeight="1" spans="1:2">
      <c r="A1120" s="158" t="s">
        <v>879</v>
      </c>
      <c r="B1120" s="159"/>
    </row>
    <row r="1121" s="97" customFormat="1" ht="20.25" customHeight="1" spans="1:2">
      <c r="A1121" s="158" t="s">
        <v>934</v>
      </c>
      <c r="B1121" s="159"/>
    </row>
    <row r="1122" s="97" customFormat="1" ht="20.25" customHeight="1" spans="1:2">
      <c r="A1122" s="158" t="s">
        <v>935</v>
      </c>
      <c r="B1122" s="159"/>
    </row>
    <row r="1123" s="97" customFormat="1" ht="20.25" customHeight="1" spans="1:2">
      <c r="A1123" s="158" t="s">
        <v>936</v>
      </c>
      <c r="B1123" s="159">
        <f>SUM(B1124:B1131)</f>
        <v>1.55</v>
      </c>
    </row>
    <row r="1124" s="97" customFormat="1" ht="20.25" customHeight="1" spans="1:2">
      <c r="A1124" s="158" t="s">
        <v>81</v>
      </c>
      <c r="B1124" s="159"/>
    </row>
    <row r="1125" s="97" customFormat="1" ht="20.25" customHeight="1" spans="1:2">
      <c r="A1125" s="158" t="s">
        <v>82</v>
      </c>
      <c r="B1125" s="159"/>
    </row>
    <row r="1126" s="97" customFormat="1" ht="20.25" customHeight="1" spans="1:2">
      <c r="A1126" s="158" t="s">
        <v>83</v>
      </c>
      <c r="B1126" s="159"/>
    </row>
    <row r="1127" s="97" customFormat="1" ht="20.25" customHeight="1" spans="1:2">
      <c r="A1127" s="158" t="s">
        <v>937</v>
      </c>
      <c r="B1127" s="159"/>
    </row>
    <row r="1128" s="97" customFormat="1" ht="20.25" customHeight="1" spans="1:2">
      <c r="A1128" s="158" t="s">
        <v>938</v>
      </c>
      <c r="B1128" s="159">
        <v>1.55</v>
      </c>
    </row>
    <row r="1129" s="97" customFormat="1" ht="20.25" customHeight="1" spans="1:2">
      <c r="A1129" s="158" t="s">
        <v>939</v>
      </c>
      <c r="B1129" s="159"/>
    </row>
    <row r="1130" s="97" customFormat="1" ht="20.25" customHeight="1" spans="1:2">
      <c r="A1130" s="158" t="s">
        <v>940</v>
      </c>
      <c r="B1130" s="159"/>
    </row>
    <row r="1131" s="97" customFormat="1" ht="20.25" customHeight="1" spans="1:2">
      <c r="A1131" s="158" t="s">
        <v>941</v>
      </c>
      <c r="B1131" s="159"/>
    </row>
    <row r="1132" s="97" customFormat="1" ht="20.25" customHeight="1" spans="1:2">
      <c r="A1132" s="158" t="s">
        <v>942</v>
      </c>
      <c r="B1132" s="159">
        <f>SUM(B1133:B1138)</f>
        <v>0</v>
      </c>
    </row>
    <row r="1133" s="97" customFormat="1" ht="20.25" customHeight="1" spans="1:2">
      <c r="A1133" s="158" t="s">
        <v>81</v>
      </c>
      <c r="B1133" s="159"/>
    </row>
    <row r="1134" s="97" customFormat="1" ht="20.25" customHeight="1" spans="1:2">
      <c r="A1134" s="158" t="s">
        <v>82</v>
      </c>
      <c r="B1134" s="159"/>
    </row>
    <row r="1135" s="97" customFormat="1" ht="20.25" customHeight="1" spans="1:2">
      <c r="A1135" s="158" t="s">
        <v>83</v>
      </c>
      <c r="B1135" s="159"/>
    </row>
    <row r="1136" s="97" customFormat="1" ht="20.25" customHeight="1" spans="1:2">
      <c r="A1136" s="158" t="s">
        <v>943</v>
      </c>
      <c r="B1136" s="159"/>
    </row>
    <row r="1137" s="97" customFormat="1" ht="20.25" customHeight="1" spans="1:2">
      <c r="A1137" s="158" t="s">
        <v>944</v>
      </c>
      <c r="B1137" s="159"/>
    </row>
    <row r="1138" s="97" customFormat="1" ht="20.25" customHeight="1" spans="1:2">
      <c r="A1138" s="158" t="s">
        <v>945</v>
      </c>
      <c r="B1138" s="159"/>
    </row>
    <row r="1139" s="97" customFormat="1" ht="20.25" customHeight="1" spans="1:2">
      <c r="A1139" s="158" t="s">
        <v>946</v>
      </c>
      <c r="B1139" s="159">
        <f>SUM(B1140:B1145)</f>
        <v>0</v>
      </c>
    </row>
    <row r="1140" s="97" customFormat="1" ht="20.25" customHeight="1" spans="1:2">
      <c r="A1140" s="158" t="s">
        <v>81</v>
      </c>
      <c r="B1140" s="159"/>
    </row>
    <row r="1141" s="97" customFormat="1" ht="20.25" customHeight="1" spans="1:2">
      <c r="A1141" s="158" t="s">
        <v>82</v>
      </c>
      <c r="B1141" s="159"/>
    </row>
    <row r="1142" s="97" customFormat="1" ht="20.25" customHeight="1" spans="1:2">
      <c r="A1142" s="158" t="s">
        <v>83</v>
      </c>
      <c r="B1142" s="159"/>
    </row>
    <row r="1143" s="97" customFormat="1" ht="20.25" customHeight="1" spans="1:2">
      <c r="A1143" s="158" t="s">
        <v>947</v>
      </c>
      <c r="B1143" s="159"/>
    </row>
    <row r="1144" s="97" customFormat="1" ht="20.25" customHeight="1" spans="1:2">
      <c r="A1144" s="158" t="s">
        <v>948</v>
      </c>
      <c r="B1144" s="159"/>
    </row>
    <row r="1145" s="97" customFormat="1" ht="20.25" customHeight="1" spans="1:2">
      <c r="A1145" s="158" t="s">
        <v>949</v>
      </c>
      <c r="B1145" s="159"/>
    </row>
    <row r="1146" s="97" customFormat="1" ht="20.25" customHeight="1" spans="1:2">
      <c r="A1146" s="158" t="s">
        <v>950</v>
      </c>
      <c r="B1146" s="159">
        <f>SUM(B1147:B1152)</f>
        <v>0</v>
      </c>
    </row>
    <row r="1147" s="97" customFormat="1" ht="20.25" customHeight="1" spans="1:2">
      <c r="A1147" s="158" t="s">
        <v>951</v>
      </c>
      <c r="B1147" s="159"/>
    </row>
    <row r="1148" s="97" customFormat="1" ht="20.25" customHeight="1" spans="1:2">
      <c r="A1148" s="158" t="s">
        <v>952</v>
      </c>
      <c r="B1148" s="159"/>
    </row>
    <row r="1149" s="97" customFormat="1" ht="20.25" customHeight="1" spans="1:2">
      <c r="A1149" s="158" t="s">
        <v>953</v>
      </c>
      <c r="B1149" s="159"/>
    </row>
    <row r="1150" s="97" customFormat="1" ht="20.25" customHeight="1" spans="1:2">
      <c r="A1150" s="158" t="s">
        <v>954</v>
      </c>
      <c r="B1150" s="159"/>
    </row>
    <row r="1151" s="97" customFormat="1" ht="20.25" customHeight="1" spans="1:2">
      <c r="A1151" s="158" t="s">
        <v>955</v>
      </c>
      <c r="B1151" s="159"/>
    </row>
    <row r="1152" s="97" customFormat="1" ht="20.25" customHeight="1" spans="1:2">
      <c r="A1152" s="158" t="s">
        <v>956</v>
      </c>
      <c r="B1152" s="159"/>
    </row>
    <row r="1153" s="97" customFormat="1" ht="20.25" customHeight="1" spans="1:2">
      <c r="A1153" s="158" t="s">
        <v>56</v>
      </c>
      <c r="B1153" s="159">
        <f>SUM(B1154,B1164,B1171,B1177)</f>
        <v>0</v>
      </c>
    </row>
    <row r="1154" s="97" customFormat="1" ht="20.25" customHeight="1" spans="1:2">
      <c r="A1154" s="158" t="s">
        <v>957</v>
      </c>
      <c r="B1154" s="159">
        <f>SUM(B1155:B1163)</f>
        <v>0</v>
      </c>
    </row>
    <row r="1155" s="97" customFormat="1" ht="20.25" customHeight="1" spans="1:2">
      <c r="A1155" s="158" t="s">
        <v>81</v>
      </c>
      <c r="B1155" s="159"/>
    </row>
    <row r="1156" s="97" customFormat="1" ht="20.25" customHeight="1" spans="1:2">
      <c r="A1156" s="158" t="s">
        <v>82</v>
      </c>
      <c r="B1156" s="159"/>
    </row>
    <row r="1157" s="97" customFormat="1" ht="20.25" customHeight="1" spans="1:2">
      <c r="A1157" s="158" t="s">
        <v>83</v>
      </c>
      <c r="B1157" s="159"/>
    </row>
    <row r="1158" s="97" customFormat="1" ht="20.25" customHeight="1" spans="1:2">
      <c r="A1158" s="158" t="s">
        <v>958</v>
      </c>
      <c r="B1158" s="159"/>
    </row>
    <row r="1159" s="97" customFormat="1" ht="20.25" customHeight="1" spans="1:2">
      <c r="A1159" s="158" t="s">
        <v>959</v>
      </c>
      <c r="B1159" s="159"/>
    </row>
    <row r="1160" s="97" customFormat="1" ht="20.25" customHeight="1" spans="1:2">
      <c r="A1160" s="158" t="s">
        <v>960</v>
      </c>
      <c r="B1160" s="159"/>
    </row>
    <row r="1161" s="97" customFormat="1" ht="20.25" customHeight="1" spans="1:2">
      <c r="A1161" s="158" t="s">
        <v>961</v>
      </c>
      <c r="B1161" s="159"/>
    </row>
    <row r="1162" s="97" customFormat="1" ht="20.25" customHeight="1" spans="1:2">
      <c r="A1162" s="158" t="s">
        <v>90</v>
      </c>
      <c r="B1162" s="159"/>
    </row>
    <row r="1163" s="97" customFormat="1" ht="20.25" customHeight="1" spans="1:2">
      <c r="A1163" s="158" t="s">
        <v>962</v>
      </c>
      <c r="B1163" s="159"/>
    </row>
    <row r="1164" s="97" customFormat="1" ht="20.25" customHeight="1" spans="1:2">
      <c r="A1164" s="158" t="s">
        <v>963</v>
      </c>
      <c r="B1164" s="159">
        <f>SUM(B1165:B1170)</f>
        <v>0</v>
      </c>
    </row>
    <row r="1165" s="97" customFormat="1" ht="20.25" customHeight="1" spans="1:2">
      <c r="A1165" s="158" t="s">
        <v>81</v>
      </c>
      <c r="B1165" s="159"/>
    </row>
    <row r="1166" s="97" customFormat="1" ht="20.25" customHeight="1" spans="1:2">
      <c r="A1166" s="158" t="s">
        <v>82</v>
      </c>
      <c r="B1166" s="159"/>
    </row>
    <row r="1167" s="97" customFormat="1" ht="20.25" customHeight="1" spans="1:2">
      <c r="A1167" s="158" t="s">
        <v>83</v>
      </c>
      <c r="B1167" s="159"/>
    </row>
    <row r="1168" s="97" customFormat="1" ht="20.25" customHeight="1" spans="1:2">
      <c r="A1168" s="158" t="s">
        <v>964</v>
      </c>
      <c r="B1168" s="159"/>
    </row>
    <row r="1169" s="97" customFormat="1" ht="20.25" customHeight="1" spans="1:2">
      <c r="A1169" s="158" t="s">
        <v>965</v>
      </c>
      <c r="B1169" s="159"/>
    </row>
    <row r="1170" s="97" customFormat="1" ht="20.25" customHeight="1" spans="1:2">
      <c r="A1170" s="158" t="s">
        <v>966</v>
      </c>
      <c r="B1170" s="159"/>
    </row>
    <row r="1171" s="97" customFormat="1" ht="20.25" customHeight="1" spans="1:2">
      <c r="A1171" s="158" t="s">
        <v>967</v>
      </c>
      <c r="B1171" s="159">
        <f>SUM(B1172:B1176)</f>
        <v>0</v>
      </c>
    </row>
    <row r="1172" s="97" customFormat="1" ht="20.25" customHeight="1" spans="1:2">
      <c r="A1172" s="158" t="s">
        <v>81</v>
      </c>
      <c r="B1172" s="159"/>
    </row>
    <row r="1173" s="97" customFormat="1" ht="20.25" customHeight="1" spans="1:2">
      <c r="A1173" s="158" t="s">
        <v>82</v>
      </c>
      <c r="B1173" s="159"/>
    </row>
    <row r="1174" s="97" customFormat="1" ht="20.25" customHeight="1" spans="1:2">
      <c r="A1174" s="158" t="s">
        <v>83</v>
      </c>
      <c r="B1174" s="159"/>
    </row>
    <row r="1175" s="97" customFormat="1" ht="20.25" customHeight="1" spans="1:2">
      <c r="A1175" s="158" t="s">
        <v>968</v>
      </c>
      <c r="B1175" s="159"/>
    </row>
    <row r="1176" s="97" customFormat="1" ht="20.25" customHeight="1" spans="1:2">
      <c r="A1176" s="158" t="s">
        <v>969</v>
      </c>
      <c r="B1176" s="159"/>
    </row>
    <row r="1177" s="97" customFormat="1" ht="20.25" customHeight="1" spans="1:2">
      <c r="A1177" s="158" t="s">
        <v>970</v>
      </c>
      <c r="B1177" s="159">
        <f>SUM(B1178:B1179)</f>
        <v>0</v>
      </c>
    </row>
    <row r="1178" s="97" customFormat="1" ht="20.25" customHeight="1" spans="1:2">
      <c r="A1178" s="158" t="s">
        <v>971</v>
      </c>
      <c r="B1178" s="159"/>
    </row>
    <row r="1179" s="97" customFormat="1" ht="20.25" customHeight="1" spans="1:2">
      <c r="A1179" s="158" t="s">
        <v>972</v>
      </c>
      <c r="B1179" s="159"/>
    </row>
    <row r="1180" s="97" customFormat="1" ht="20.25" customHeight="1" spans="1:2">
      <c r="A1180" s="158" t="s">
        <v>57</v>
      </c>
      <c r="B1180" s="159">
        <f>SUM(B1181,B1198,B1204,B1207)</f>
        <v>0</v>
      </c>
    </row>
    <row r="1181" s="97" customFormat="1" ht="20.25" customHeight="1" spans="1:2">
      <c r="A1181" s="158" t="s">
        <v>973</v>
      </c>
      <c r="B1181" s="159">
        <f>SUM(B1182:B1187)</f>
        <v>0</v>
      </c>
    </row>
    <row r="1182" s="97" customFormat="1" ht="20.25" customHeight="1" spans="1:2">
      <c r="A1182" s="158" t="s">
        <v>81</v>
      </c>
      <c r="B1182" s="159"/>
    </row>
    <row r="1183" s="97" customFormat="1" ht="20.25" customHeight="1" spans="1:2">
      <c r="A1183" s="158" t="s">
        <v>82</v>
      </c>
      <c r="B1183" s="159"/>
    </row>
    <row r="1184" s="97" customFormat="1" ht="20.25" customHeight="1" spans="1:2">
      <c r="A1184" s="158" t="s">
        <v>83</v>
      </c>
      <c r="B1184" s="159"/>
    </row>
    <row r="1185" s="97" customFormat="1" ht="20.25" customHeight="1" spans="1:2">
      <c r="A1185" s="158" t="s">
        <v>974</v>
      </c>
      <c r="B1185" s="159"/>
    </row>
    <row r="1186" s="97" customFormat="1" ht="20.25" customHeight="1" spans="1:2">
      <c r="A1186" s="158" t="s">
        <v>90</v>
      </c>
      <c r="B1186" s="159"/>
    </row>
    <row r="1187" s="97" customFormat="1" ht="20.25" customHeight="1" spans="1:2">
      <c r="A1187" s="158" t="s">
        <v>975</v>
      </c>
      <c r="B1187" s="159"/>
    </row>
    <row r="1188" s="97" customFormat="1" ht="20.25" customHeight="1" spans="1:2">
      <c r="A1188" s="158" t="s">
        <v>976</v>
      </c>
      <c r="B1188" s="159">
        <f>SUM(B1189:B1197)</f>
        <v>0</v>
      </c>
    </row>
    <row r="1189" s="97" customFormat="1" ht="20.25" customHeight="1" spans="1:2">
      <c r="A1189" s="158" t="s">
        <v>977</v>
      </c>
      <c r="B1189" s="159"/>
    </row>
    <row r="1190" s="97" customFormat="1" ht="20.25" customHeight="1" spans="1:2">
      <c r="A1190" s="158" t="s">
        <v>978</v>
      </c>
      <c r="B1190" s="159"/>
    </row>
    <row r="1191" s="97" customFormat="1" ht="20.25" customHeight="1" spans="1:2">
      <c r="A1191" s="158" t="s">
        <v>979</v>
      </c>
      <c r="B1191" s="159"/>
    </row>
    <row r="1192" s="97" customFormat="1" ht="20.25" customHeight="1" spans="1:2">
      <c r="A1192" s="158" t="s">
        <v>980</v>
      </c>
      <c r="B1192" s="159"/>
    </row>
    <row r="1193" s="97" customFormat="1" ht="20.25" customHeight="1" spans="1:2">
      <c r="A1193" s="158" t="s">
        <v>981</v>
      </c>
      <c r="B1193" s="159"/>
    </row>
    <row r="1194" s="97" customFormat="1" ht="20.25" customHeight="1" spans="1:2">
      <c r="A1194" s="158" t="s">
        <v>982</v>
      </c>
      <c r="B1194" s="159"/>
    </row>
    <row r="1195" s="97" customFormat="1" ht="20.25" customHeight="1" spans="1:2">
      <c r="A1195" s="158" t="s">
        <v>983</v>
      </c>
      <c r="B1195" s="159"/>
    </row>
    <row r="1196" s="97" customFormat="1" ht="20.25" customHeight="1" spans="1:2">
      <c r="A1196" s="158" t="s">
        <v>984</v>
      </c>
      <c r="B1196" s="159"/>
    </row>
    <row r="1197" s="97" customFormat="1" ht="20.25" customHeight="1" spans="1:2">
      <c r="A1197" s="158" t="s">
        <v>985</v>
      </c>
      <c r="B1197" s="159"/>
    </row>
    <row r="1198" s="97" customFormat="1" ht="20.25" customHeight="1" spans="1:2">
      <c r="A1198" s="158" t="s">
        <v>986</v>
      </c>
      <c r="B1198" s="159">
        <f>SUM(B1199:B1203)</f>
        <v>0</v>
      </c>
    </row>
    <row r="1199" s="97" customFormat="1" ht="20.25" customHeight="1" spans="1:2">
      <c r="A1199" s="158" t="s">
        <v>987</v>
      </c>
      <c r="B1199" s="159"/>
    </row>
    <row r="1200" s="97" customFormat="1" ht="20.25" customHeight="1" spans="1:2">
      <c r="A1200" s="158" t="s">
        <v>988</v>
      </c>
      <c r="B1200" s="159"/>
    </row>
    <row r="1201" s="97" customFormat="1" ht="20.25" customHeight="1" spans="1:2">
      <c r="A1201" s="158" t="s">
        <v>989</v>
      </c>
      <c r="B1201" s="159"/>
    </row>
    <row r="1202" s="97" customFormat="1" ht="20.25" customHeight="1" spans="1:2">
      <c r="A1202" s="158" t="s">
        <v>990</v>
      </c>
      <c r="B1202" s="159"/>
    </row>
    <row r="1203" s="97" customFormat="1" ht="20.25" customHeight="1" spans="1:2">
      <c r="A1203" s="158" t="s">
        <v>991</v>
      </c>
      <c r="B1203" s="159"/>
    </row>
    <row r="1204" s="97" customFormat="1" ht="20.25" customHeight="1" spans="1:2">
      <c r="A1204" s="158" t="s">
        <v>992</v>
      </c>
      <c r="B1204" s="159">
        <f>SUM(B1205:B1206)</f>
        <v>0</v>
      </c>
    </row>
    <row r="1205" s="97" customFormat="1" ht="20.25" customHeight="1" spans="1:2">
      <c r="A1205" s="158" t="s">
        <v>993</v>
      </c>
      <c r="B1205" s="159"/>
    </row>
    <row r="1206" s="97" customFormat="1" ht="20.25" customHeight="1" spans="1:2">
      <c r="A1206" s="158" t="s">
        <v>994</v>
      </c>
      <c r="B1206" s="159"/>
    </row>
    <row r="1207" s="97" customFormat="1" ht="20.25" customHeight="1" spans="1:2">
      <c r="A1207" s="158" t="s">
        <v>995</v>
      </c>
      <c r="B1207" s="159">
        <f>SUM(B1208)</f>
        <v>0</v>
      </c>
    </row>
    <row r="1208" s="97" customFormat="1" ht="20.25" customHeight="1" spans="1:2">
      <c r="A1208" s="158" t="s">
        <v>996</v>
      </c>
      <c r="B1208" s="159"/>
    </row>
    <row r="1209" s="97" customFormat="1" ht="20.25" customHeight="1" spans="1:2">
      <c r="A1209" s="158" t="s">
        <v>58</v>
      </c>
      <c r="B1209" s="159">
        <f>SUM(B1210:B1218)</f>
        <v>0</v>
      </c>
    </row>
    <row r="1210" s="97" customFormat="1" ht="20.25" customHeight="1" spans="1:2">
      <c r="A1210" s="158" t="s">
        <v>997</v>
      </c>
      <c r="B1210" s="159"/>
    </row>
    <row r="1211" s="97" customFormat="1" ht="20.25" customHeight="1" spans="1:2">
      <c r="A1211" s="158" t="s">
        <v>998</v>
      </c>
      <c r="B1211" s="159"/>
    </row>
    <row r="1212" s="97" customFormat="1" ht="20.25" customHeight="1" spans="1:2">
      <c r="A1212" s="158" t="s">
        <v>999</v>
      </c>
      <c r="B1212" s="159"/>
    </row>
    <row r="1213" s="97" customFormat="1" ht="20.25" customHeight="1" spans="1:2">
      <c r="A1213" s="158" t="s">
        <v>1000</v>
      </c>
      <c r="B1213" s="159"/>
    </row>
    <row r="1214" s="97" customFormat="1" ht="20.25" customHeight="1" spans="1:2">
      <c r="A1214" s="158" t="s">
        <v>1001</v>
      </c>
      <c r="B1214" s="159"/>
    </row>
    <row r="1215" s="97" customFormat="1" ht="20.25" customHeight="1" spans="1:2">
      <c r="A1215" s="158" t="s">
        <v>734</v>
      </c>
      <c r="B1215" s="159"/>
    </row>
    <row r="1216" s="97" customFormat="1" ht="20.25" customHeight="1" spans="1:2">
      <c r="A1216" s="158" t="s">
        <v>1002</v>
      </c>
      <c r="B1216" s="159"/>
    </row>
    <row r="1217" s="97" customFormat="1" ht="20.25" customHeight="1" spans="1:2">
      <c r="A1217" s="158" t="s">
        <v>1003</v>
      </c>
      <c r="B1217" s="159"/>
    </row>
    <row r="1218" s="97" customFormat="1" ht="20.25" customHeight="1" spans="1:2">
      <c r="A1218" s="158" t="s">
        <v>1004</v>
      </c>
      <c r="B1218" s="159"/>
    </row>
    <row r="1219" s="97" customFormat="1" ht="20.25" customHeight="1" spans="1:2">
      <c r="A1219" s="158" t="s">
        <v>59</v>
      </c>
      <c r="B1219" s="159">
        <f>SUM(B1220,B1240,B1260,B1269,B1282,B1297)</f>
        <v>0</v>
      </c>
    </row>
    <row r="1220" s="97" customFormat="1" ht="20.25" customHeight="1" spans="1:2">
      <c r="A1220" s="158" t="s">
        <v>1005</v>
      </c>
      <c r="B1220" s="159">
        <f>SUM(B1221:B1239)</f>
        <v>0</v>
      </c>
    </row>
    <row r="1221" s="97" customFormat="1" ht="20.25" customHeight="1" spans="1:2">
      <c r="A1221" s="158" t="s">
        <v>81</v>
      </c>
      <c r="B1221" s="159"/>
    </row>
    <row r="1222" s="97" customFormat="1" ht="20.25" customHeight="1" spans="1:2">
      <c r="A1222" s="158" t="s">
        <v>82</v>
      </c>
      <c r="B1222" s="159"/>
    </row>
    <row r="1223" s="97" customFormat="1" ht="20.25" customHeight="1" spans="1:2">
      <c r="A1223" s="158" t="s">
        <v>83</v>
      </c>
      <c r="B1223" s="159"/>
    </row>
    <row r="1224" s="97" customFormat="1" ht="20.25" customHeight="1" spans="1:2">
      <c r="A1224" s="158" t="s">
        <v>1006</v>
      </c>
      <c r="B1224" s="159"/>
    </row>
    <row r="1225" s="97" customFormat="1" ht="20.25" customHeight="1" spans="1:2">
      <c r="A1225" s="158" t="s">
        <v>1007</v>
      </c>
      <c r="B1225" s="159"/>
    </row>
    <row r="1226" s="97" customFormat="1" ht="20.25" customHeight="1" spans="1:2">
      <c r="A1226" s="158" t="s">
        <v>1008</v>
      </c>
      <c r="B1226" s="159"/>
    </row>
    <row r="1227" s="97" customFormat="1" ht="20.25" customHeight="1" spans="1:2">
      <c r="A1227" s="158" t="s">
        <v>1009</v>
      </c>
      <c r="B1227" s="159"/>
    </row>
    <row r="1228" s="97" customFormat="1" ht="20.25" customHeight="1" spans="1:2">
      <c r="A1228" s="158" t="s">
        <v>1010</v>
      </c>
      <c r="B1228" s="159"/>
    </row>
    <row r="1229" s="97" customFormat="1" ht="20.25" customHeight="1" spans="1:2">
      <c r="A1229" s="158" t="s">
        <v>1011</v>
      </c>
      <c r="B1229" s="159"/>
    </row>
    <row r="1230" s="97" customFormat="1" ht="20.25" customHeight="1" spans="1:2">
      <c r="A1230" s="158" t="s">
        <v>1012</v>
      </c>
      <c r="B1230" s="159"/>
    </row>
    <row r="1231" s="97" customFormat="1" ht="20.25" customHeight="1" spans="1:2">
      <c r="A1231" s="158" t="s">
        <v>1013</v>
      </c>
      <c r="B1231" s="159"/>
    </row>
    <row r="1232" s="97" customFormat="1" ht="20.25" customHeight="1" spans="1:2">
      <c r="A1232" s="158" t="s">
        <v>1014</v>
      </c>
      <c r="B1232" s="159"/>
    </row>
    <row r="1233" s="97" customFormat="1" ht="20.25" customHeight="1" spans="1:2">
      <c r="A1233" s="158" t="s">
        <v>1015</v>
      </c>
      <c r="B1233" s="159"/>
    </row>
    <row r="1234" s="97" customFormat="1" ht="20.25" customHeight="1" spans="1:2">
      <c r="A1234" s="158" t="s">
        <v>1016</v>
      </c>
      <c r="B1234" s="159"/>
    </row>
    <row r="1235" s="97" customFormat="1" ht="20.25" customHeight="1" spans="1:2">
      <c r="A1235" s="158" t="s">
        <v>1017</v>
      </c>
      <c r="B1235" s="159"/>
    </row>
    <row r="1236" s="97" customFormat="1" ht="20.25" customHeight="1" spans="1:2">
      <c r="A1236" s="158" t="s">
        <v>1018</v>
      </c>
      <c r="B1236" s="159"/>
    </row>
    <row r="1237" s="97" customFormat="1" ht="20.25" customHeight="1" spans="1:2">
      <c r="A1237" s="158" t="s">
        <v>1019</v>
      </c>
      <c r="B1237" s="159"/>
    </row>
    <row r="1238" s="97" customFormat="1" ht="20.25" customHeight="1" spans="1:2">
      <c r="A1238" s="158" t="s">
        <v>90</v>
      </c>
      <c r="B1238" s="159"/>
    </row>
    <row r="1239" s="97" customFormat="1" ht="20.25" customHeight="1" spans="1:2">
      <c r="A1239" s="158" t="s">
        <v>1020</v>
      </c>
      <c r="B1239" s="159"/>
    </row>
    <row r="1240" s="97" customFormat="1" ht="20.25" customHeight="1" spans="1:2">
      <c r="A1240" s="158" t="s">
        <v>1021</v>
      </c>
      <c r="B1240" s="159">
        <f>SUM(B1241:B1259)</f>
        <v>0</v>
      </c>
    </row>
    <row r="1241" s="97" customFormat="1" ht="20.25" customHeight="1" spans="1:2">
      <c r="A1241" s="158" t="s">
        <v>81</v>
      </c>
      <c r="B1241" s="159"/>
    </row>
    <row r="1242" s="97" customFormat="1" ht="20.25" customHeight="1" spans="1:2">
      <c r="A1242" s="158" t="s">
        <v>82</v>
      </c>
      <c r="B1242" s="159"/>
    </row>
    <row r="1243" s="97" customFormat="1" ht="20.25" customHeight="1" spans="1:2">
      <c r="A1243" s="158" t="s">
        <v>83</v>
      </c>
      <c r="B1243" s="159"/>
    </row>
    <row r="1244" s="97" customFormat="1" ht="20.25" customHeight="1" spans="1:2">
      <c r="A1244" s="158" t="s">
        <v>1022</v>
      </c>
      <c r="B1244" s="159"/>
    </row>
    <row r="1245" s="97" customFormat="1" ht="20.25" customHeight="1" spans="1:2">
      <c r="A1245" s="158" t="s">
        <v>1023</v>
      </c>
      <c r="B1245" s="159"/>
    </row>
    <row r="1246" s="97" customFormat="1" ht="20.25" customHeight="1" spans="1:2">
      <c r="A1246" s="158" t="s">
        <v>1024</v>
      </c>
      <c r="B1246" s="159"/>
    </row>
    <row r="1247" s="97" customFormat="1" ht="20.25" customHeight="1" spans="1:2">
      <c r="A1247" s="158" t="s">
        <v>1025</v>
      </c>
      <c r="B1247" s="159"/>
    </row>
    <row r="1248" s="97" customFormat="1" ht="20.25" customHeight="1" spans="1:2">
      <c r="A1248" s="158" t="s">
        <v>1026</v>
      </c>
      <c r="B1248" s="159"/>
    </row>
    <row r="1249" s="97" customFormat="1" ht="20.25" customHeight="1" spans="1:2">
      <c r="A1249" s="158" t="s">
        <v>1027</v>
      </c>
      <c r="B1249" s="159"/>
    </row>
    <row r="1250" s="97" customFormat="1" ht="20.25" customHeight="1" spans="1:2">
      <c r="A1250" s="158" t="s">
        <v>1028</v>
      </c>
      <c r="B1250" s="159"/>
    </row>
    <row r="1251" s="97" customFormat="1" ht="20.25" customHeight="1" spans="1:2">
      <c r="A1251" s="158" t="s">
        <v>1029</v>
      </c>
      <c r="B1251" s="159"/>
    </row>
    <row r="1252" s="97" customFormat="1" ht="20.25" customHeight="1" spans="1:2">
      <c r="A1252" s="158" t="s">
        <v>1030</v>
      </c>
      <c r="B1252" s="159"/>
    </row>
    <row r="1253" s="97" customFormat="1" ht="20.25" customHeight="1" spans="1:2">
      <c r="A1253" s="158" t="s">
        <v>1031</v>
      </c>
      <c r="B1253" s="159"/>
    </row>
    <row r="1254" s="97" customFormat="1" ht="20.25" customHeight="1" spans="1:2">
      <c r="A1254" s="158" t="s">
        <v>1032</v>
      </c>
      <c r="B1254" s="159"/>
    </row>
    <row r="1255" s="97" customFormat="1" ht="20.25" customHeight="1" spans="1:2">
      <c r="A1255" s="158" t="s">
        <v>1033</v>
      </c>
      <c r="B1255" s="159"/>
    </row>
    <row r="1256" s="97" customFormat="1" ht="20.25" customHeight="1" spans="1:2">
      <c r="A1256" s="158" t="s">
        <v>1034</v>
      </c>
      <c r="B1256" s="159"/>
    </row>
    <row r="1257" s="97" customFormat="1" ht="20.25" customHeight="1" spans="1:2">
      <c r="A1257" s="158" t="s">
        <v>1035</v>
      </c>
      <c r="B1257" s="159"/>
    </row>
    <row r="1258" s="97" customFormat="1" ht="20.25" customHeight="1" spans="1:2">
      <c r="A1258" s="158" t="s">
        <v>90</v>
      </c>
      <c r="B1258" s="159"/>
    </row>
    <row r="1259" s="97" customFormat="1" ht="20.25" customHeight="1" spans="1:2">
      <c r="A1259" s="158" t="s">
        <v>1036</v>
      </c>
      <c r="B1259" s="159"/>
    </row>
    <row r="1260" s="97" customFormat="1" ht="20.25" customHeight="1" spans="1:2">
      <c r="A1260" s="158" t="s">
        <v>1037</v>
      </c>
      <c r="B1260" s="159">
        <f>SUM(B1261:B1268)</f>
        <v>0</v>
      </c>
    </row>
    <row r="1261" s="97" customFormat="1" ht="20.25" customHeight="1" spans="1:2">
      <c r="A1261" s="158" t="s">
        <v>81</v>
      </c>
      <c r="B1261" s="159"/>
    </row>
    <row r="1262" s="97" customFormat="1" ht="20.25" customHeight="1" spans="1:2">
      <c r="A1262" s="158" t="s">
        <v>82</v>
      </c>
      <c r="B1262" s="159"/>
    </row>
    <row r="1263" s="97" customFormat="1" ht="20.25" customHeight="1" spans="1:2">
      <c r="A1263" s="158" t="s">
        <v>83</v>
      </c>
      <c r="B1263" s="159"/>
    </row>
    <row r="1264" s="97" customFormat="1" ht="20.25" customHeight="1" spans="1:2">
      <c r="A1264" s="158" t="s">
        <v>1038</v>
      </c>
      <c r="B1264" s="159"/>
    </row>
    <row r="1265" s="97" customFormat="1" ht="20.25" customHeight="1" spans="1:2">
      <c r="A1265" s="158" t="s">
        <v>1039</v>
      </c>
      <c r="B1265" s="159"/>
    </row>
    <row r="1266" s="97" customFormat="1" ht="20.25" customHeight="1" spans="1:2">
      <c r="A1266" s="158" t="s">
        <v>1040</v>
      </c>
      <c r="B1266" s="159"/>
    </row>
    <row r="1267" s="97" customFormat="1" ht="20.25" customHeight="1" spans="1:2">
      <c r="A1267" s="158" t="s">
        <v>90</v>
      </c>
      <c r="B1267" s="159"/>
    </row>
    <row r="1268" s="97" customFormat="1" ht="20.25" customHeight="1" spans="1:2">
      <c r="A1268" s="158" t="s">
        <v>1041</v>
      </c>
      <c r="B1268" s="159"/>
    </row>
    <row r="1269" s="97" customFormat="1" ht="20.25" customHeight="1" spans="1:2">
      <c r="A1269" s="158" t="s">
        <v>1042</v>
      </c>
      <c r="B1269" s="159">
        <f>SUM(B1270:B1281)</f>
        <v>0</v>
      </c>
    </row>
    <row r="1270" s="97" customFormat="1" ht="20.25" customHeight="1" spans="1:2">
      <c r="A1270" s="158" t="s">
        <v>81</v>
      </c>
      <c r="B1270" s="159"/>
    </row>
    <row r="1271" s="97" customFormat="1" ht="20.25" customHeight="1" spans="1:2">
      <c r="A1271" s="158" t="s">
        <v>82</v>
      </c>
      <c r="B1271" s="159"/>
    </row>
    <row r="1272" s="97" customFormat="1" ht="20.25" customHeight="1" spans="1:2">
      <c r="A1272" s="158" t="s">
        <v>83</v>
      </c>
      <c r="B1272" s="159"/>
    </row>
    <row r="1273" s="97" customFormat="1" ht="20.25" customHeight="1" spans="1:2">
      <c r="A1273" s="158" t="s">
        <v>1043</v>
      </c>
      <c r="B1273" s="159"/>
    </row>
    <row r="1274" s="97" customFormat="1" ht="20.25" customHeight="1" spans="1:2">
      <c r="A1274" s="158" t="s">
        <v>1044</v>
      </c>
      <c r="B1274" s="159"/>
    </row>
    <row r="1275" s="97" customFormat="1" ht="20.25" customHeight="1" spans="1:2">
      <c r="A1275" s="158" t="s">
        <v>1045</v>
      </c>
      <c r="B1275" s="159"/>
    </row>
    <row r="1276" s="97" customFormat="1" ht="20.25" customHeight="1" spans="1:2">
      <c r="A1276" s="158" t="s">
        <v>1046</v>
      </c>
      <c r="B1276" s="159"/>
    </row>
    <row r="1277" s="97" customFormat="1" ht="20.25" customHeight="1" spans="1:2">
      <c r="A1277" s="158" t="s">
        <v>1047</v>
      </c>
      <c r="B1277" s="159"/>
    </row>
    <row r="1278" s="97" customFormat="1" ht="20.25" customHeight="1" spans="1:2">
      <c r="A1278" s="158" t="s">
        <v>1048</v>
      </c>
      <c r="B1278" s="159"/>
    </row>
    <row r="1279" s="97" customFormat="1" ht="20.25" customHeight="1" spans="1:2">
      <c r="A1279" s="158" t="s">
        <v>1049</v>
      </c>
      <c r="B1279" s="159"/>
    </row>
    <row r="1280" s="97" customFormat="1" ht="20.25" customHeight="1" spans="1:2">
      <c r="A1280" s="158" t="s">
        <v>1050</v>
      </c>
      <c r="B1280" s="159"/>
    </row>
    <row r="1281" s="97" customFormat="1" ht="20.25" customHeight="1" spans="1:2">
      <c r="A1281" s="158" t="s">
        <v>1051</v>
      </c>
      <c r="B1281" s="159"/>
    </row>
    <row r="1282" s="97" customFormat="1" ht="20.25" customHeight="1" spans="1:2">
      <c r="A1282" s="158" t="s">
        <v>1052</v>
      </c>
      <c r="B1282" s="159">
        <f>SUM(B1283:B1296)</f>
        <v>0</v>
      </c>
    </row>
    <row r="1283" s="97" customFormat="1" ht="20.25" customHeight="1" spans="1:2">
      <c r="A1283" s="158" t="s">
        <v>81</v>
      </c>
      <c r="B1283" s="159"/>
    </row>
    <row r="1284" s="97" customFormat="1" ht="20.25" customHeight="1" spans="1:2">
      <c r="A1284" s="158" t="s">
        <v>82</v>
      </c>
      <c r="B1284" s="159"/>
    </row>
    <row r="1285" s="97" customFormat="1" ht="20.25" customHeight="1" spans="1:2">
      <c r="A1285" s="158" t="s">
        <v>83</v>
      </c>
      <c r="B1285" s="159"/>
    </row>
    <row r="1286" s="97" customFormat="1" ht="20.25" customHeight="1" spans="1:2">
      <c r="A1286" s="158" t="s">
        <v>1053</v>
      </c>
      <c r="B1286" s="159"/>
    </row>
    <row r="1287" s="97" customFormat="1" ht="20.25" customHeight="1" spans="1:2">
      <c r="A1287" s="158" t="s">
        <v>1054</v>
      </c>
      <c r="B1287" s="159"/>
    </row>
    <row r="1288" s="97" customFormat="1" ht="20.25" customHeight="1" spans="1:2">
      <c r="A1288" s="158" t="s">
        <v>1055</v>
      </c>
      <c r="B1288" s="159"/>
    </row>
    <row r="1289" s="97" customFormat="1" ht="20.25" customHeight="1" spans="1:2">
      <c r="A1289" s="158" t="s">
        <v>1056</v>
      </c>
      <c r="B1289" s="159"/>
    </row>
    <row r="1290" s="97" customFormat="1" ht="20.25" customHeight="1" spans="1:2">
      <c r="A1290" s="158" t="s">
        <v>1057</v>
      </c>
      <c r="B1290" s="159"/>
    </row>
    <row r="1291" s="97" customFormat="1" ht="20.25" customHeight="1" spans="1:2">
      <c r="A1291" s="158" t="s">
        <v>1058</v>
      </c>
      <c r="B1291" s="159"/>
    </row>
    <row r="1292" s="97" customFormat="1" ht="20.25" customHeight="1" spans="1:2">
      <c r="A1292" s="158" t="s">
        <v>1059</v>
      </c>
      <c r="B1292" s="159"/>
    </row>
    <row r="1293" s="97" customFormat="1" ht="20.25" customHeight="1" spans="1:2">
      <c r="A1293" s="158" t="s">
        <v>1060</v>
      </c>
      <c r="B1293" s="159"/>
    </row>
    <row r="1294" s="97" customFormat="1" ht="20.25" customHeight="1" spans="1:2">
      <c r="A1294" s="158" t="s">
        <v>1061</v>
      </c>
      <c r="B1294" s="159"/>
    </row>
    <row r="1295" s="97" customFormat="1" ht="20.25" customHeight="1" spans="1:2">
      <c r="A1295" s="158" t="s">
        <v>1062</v>
      </c>
      <c r="B1295" s="159"/>
    </row>
    <row r="1296" s="97" customFormat="1" ht="20.25" customHeight="1" spans="1:2">
      <c r="A1296" s="158" t="s">
        <v>1063</v>
      </c>
      <c r="B1296" s="159"/>
    </row>
    <row r="1297" s="97" customFormat="1" ht="20.25" customHeight="1" spans="1:2">
      <c r="A1297" s="158" t="s">
        <v>1064</v>
      </c>
      <c r="B1297" s="159">
        <f>SUM(B1298)</f>
        <v>0</v>
      </c>
    </row>
    <row r="1298" s="97" customFormat="1" ht="20.25" customHeight="1" spans="1:2">
      <c r="A1298" s="158" t="s">
        <v>1065</v>
      </c>
      <c r="B1298" s="159"/>
    </row>
    <row r="1299" s="97" customFormat="1" ht="20.25" customHeight="1" spans="1:2">
      <c r="A1299" s="158" t="s">
        <v>60</v>
      </c>
      <c r="B1299" s="159">
        <f>SUM(B1300,B1309,B1313)</f>
        <v>61.54</v>
      </c>
    </row>
    <row r="1300" s="97" customFormat="1" ht="20.25" customHeight="1" spans="1:2">
      <c r="A1300" s="158" t="s">
        <v>1066</v>
      </c>
      <c r="B1300" s="159">
        <f>SUM(B1301:B1308)</f>
        <v>0</v>
      </c>
    </row>
    <row r="1301" s="97" customFormat="1" ht="20.25" customHeight="1" spans="1:2">
      <c r="A1301" s="158" t="s">
        <v>1067</v>
      </c>
      <c r="B1301" s="159"/>
    </row>
    <row r="1302" s="97" customFormat="1" ht="20.25" customHeight="1" spans="1:2">
      <c r="A1302" s="158" t="s">
        <v>1068</v>
      </c>
      <c r="B1302" s="159"/>
    </row>
    <row r="1303" s="97" customFormat="1" ht="20.25" customHeight="1" spans="1:2">
      <c r="A1303" s="158" t="s">
        <v>1069</v>
      </c>
      <c r="B1303" s="159"/>
    </row>
    <row r="1304" s="97" customFormat="1" ht="20.25" customHeight="1" spans="1:2">
      <c r="A1304" s="158" t="s">
        <v>1070</v>
      </c>
      <c r="B1304" s="159"/>
    </row>
    <row r="1305" s="97" customFormat="1" ht="20.25" customHeight="1" spans="1:2">
      <c r="A1305" s="158" t="s">
        <v>1071</v>
      </c>
      <c r="B1305" s="159"/>
    </row>
    <row r="1306" s="97" customFormat="1" ht="20.25" customHeight="1" spans="1:2">
      <c r="A1306" s="158" t="s">
        <v>1072</v>
      </c>
      <c r="B1306" s="159"/>
    </row>
    <row r="1307" s="97" customFormat="1" ht="20.25" customHeight="1" spans="1:2">
      <c r="A1307" s="158" t="s">
        <v>1073</v>
      </c>
      <c r="B1307" s="159"/>
    </row>
    <row r="1308" s="97" customFormat="1" ht="20.25" customHeight="1" spans="1:2">
      <c r="A1308" s="158" t="s">
        <v>1074</v>
      </c>
      <c r="B1308" s="159"/>
    </row>
    <row r="1309" s="97" customFormat="1" ht="20.25" customHeight="1" spans="1:2">
      <c r="A1309" s="158" t="s">
        <v>1075</v>
      </c>
      <c r="B1309" s="159">
        <f>SUM(B1310:B1312)</f>
        <v>61.54</v>
      </c>
    </row>
    <row r="1310" s="97" customFormat="1" ht="20.25" customHeight="1" spans="1:2">
      <c r="A1310" s="158" t="s">
        <v>1076</v>
      </c>
      <c r="B1310" s="159">
        <v>61.54</v>
      </c>
    </row>
    <row r="1311" s="97" customFormat="1" ht="20.25" customHeight="1" spans="1:2">
      <c r="A1311" s="158" t="s">
        <v>1077</v>
      </c>
      <c r="B1311" s="159"/>
    </row>
    <row r="1312" s="97" customFormat="1" ht="20.25" customHeight="1" spans="1:2">
      <c r="A1312" s="158" t="s">
        <v>1078</v>
      </c>
      <c r="B1312" s="159"/>
    </row>
    <row r="1313" s="97" customFormat="1" ht="20.25" customHeight="1" spans="1:2">
      <c r="A1313" s="158" t="s">
        <v>1079</v>
      </c>
      <c r="B1313" s="159">
        <f>SUM(B1314:B1316)</f>
        <v>0</v>
      </c>
    </row>
    <row r="1314" s="97" customFormat="1" ht="20.25" customHeight="1" spans="1:2">
      <c r="A1314" s="158" t="s">
        <v>1080</v>
      </c>
      <c r="B1314" s="159"/>
    </row>
    <row r="1315" s="97" customFormat="1" ht="20.25" customHeight="1" spans="1:2">
      <c r="A1315" s="158" t="s">
        <v>1081</v>
      </c>
      <c r="B1315" s="159"/>
    </row>
    <row r="1316" s="97" customFormat="1" ht="20.25" customHeight="1" spans="1:2">
      <c r="A1316" s="158" t="s">
        <v>1082</v>
      </c>
      <c r="B1316" s="159"/>
    </row>
    <row r="1317" s="97" customFormat="1" ht="20.25" customHeight="1" spans="1:2">
      <c r="A1317" s="158" t="s">
        <v>61</v>
      </c>
      <c r="B1317" s="159">
        <f>SUM(B1318,B1333,B1347,B1353,B1359)</f>
        <v>0</v>
      </c>
    </row>
    <row r="1318" s="97" customFormat="1" ht="20.25" customHeight="1" spans="1:2">
      <c r="A1318" s="158" t="s">
        <v>1083</v>
      </c>
      <c r="B1318" s="159">
        <f>SUM(B1319:B1332)</f>
        <v>0</v>
      </c>
    </row>
    <row r="1319" s="97" customFormat="1" ht="20.25" customHeight="1" spans="1:2">
      <c r="A1319" s="158" t="s">
        <v>81</v>
      </c>
      <c r="B1319" s="159"/>
    </row>
    <row r="1320" s="97" customFormat="1" ht="20.25" customHeight="1" spans="1:2">
      <c r="A1320" s="158" t="s">
        <v>82</v>
      </c>
      <c r="B1320" s="159"/>
    </row>
    <row r="1321" s="97" customFormat="1" ht="20.25" customHeight="1" spans="1:2">
      <c r="A1321" s="158" t="s">
        <v>83</v>
      </c>
      <c r="B1321" s="159"/>
    </row>
    <row r="1322" s="97" customFormat="1" ht="20.25" customHeight="1" spans="1:2">
      <c r="A1322" s="158" t="s">
        <v>1084</v>
      </c>
      <c r="B1322" s="159"/>
    </row>
    <row r="1323" s="97" customFormat="1" ht="20.25" customHeight="1" spans="1:2">
      <c r="A1323" s="158" t="s">
        <v>1085</v>
      </c>
      <c r="B1323" s="159"/>
    </row>
    <row r="1324" s="97" customFormat="1" ht="20.25" customHeight="1" spans="1:2">
      <c r="A1324" s="158" t="s">
        <v>1086</v>
      </c>
      <c r="B1324" s="159"/>
    </row>
    <row r="1325" s="97" customFormat="1" ht="20.25" customHeight="1" spans="1:2">
      <c r="A1325" s="158" t="s">
        <v>1087</v>
      </c>
      <c r="B1325" s="159"/>
    </row>
    <row r="1326" s="97" customFormat="1" ht="20.25" customHeight="1" spans="1:2">
      <c r="A1326" s="158" t="s">
        <v>1088</v>
      </c>
      <c r="B1326" s="159"/>
    </row>
    <row r="1327" s="97" customFormat="1" ht="20.25" customHeight="1" spans="1:2">
      <c r="A1327" s="158" t="s">
        <v>1089</v>
      </c>
      <c r="B1327" s="159"/>
    </row>
    <row r="1328" s="97" customFormat="1" ht="20.25" customHeight="1" spans="1:2">
      <c r="A1328" s="158" t="s">
        <v>1090</v>
      </c>
      <c r="B1328" s="159"/>
    </row>
    <row r="1329" s="97" customFormat="1" ht="20.25" customHeight="1" spans="1:2">
      <c r="A1329" s="158" t="s">
        <v>1091</v>
      </c>
      <c r="B1329" s="159"/>
    </row>
    <row r="1330" s="97" customFormat="1" ht="20.25" customHeight="1" spans="1:2">
      <c r="A1330" s="158" t="s">
        <v>1092</v>
      </c>
      <c r="B1330" s="159"/>
    </row>
    <row r="1331" s="97" customFormat="1" ht="20.25" customHeight="1" spans="1:2">
      <c r="A1331" s="158" t="s">
        <v>90</v>
      </c>
      <c r="B1331" s="159"/>
    </row>
    <row r="1332" s="97" customFormat="1" ht="20.25" customHeight="1" spans="1:2">
      <c r="A1332" s="158" t="s">
        <v>1093</v>
      </c>
      <c r="B1332" s="159"/>
    </row>
    <row r="1333" s="97" customFormat="1" ht="20.25" customHeight="1" spans="1:2">
      <c r="A1333" s="158" t="s">
        <v>1094</v>
      </c>
      <c r="B1333" s="159">
        <f>SUM(B1334:B1346)</f>
        <v>0</v>
      </c>
    </row>
    <row r="1334" s="97" customFormat="1" ht="20.25" customHeight="1" spans="1:2">
      <c r="A1334" s="158" t="s">
        <v>81</v>
      </c>
      <c r="B1334" s="159"/>
    </row>
    <row r="1335" s="97" customFormat="1" ht="20.25" customHeight="1" spans="1:2">
      <c r="A1335" s="158" t="s">
        <v>82</v>
      </c>
      <c r="B1335" s="159"/>
    </row>
    <row r="1336" s="97" customFormat="1" ht="20.25" customHeight="1" spans="1:2">
      <c r="A1336" s="158" t="s">
        <v>83</v>
      </c>
      <c r="B1336" s="159"/>
    </row>
    <row r="1337" s="97" customFormat="1" ht="20.25" customHeight="1" spans="1:2">
      <c r="A1337" s="158" t="s">
        <v>1095</v>
      </c>
      <c r="B1337" s="159"/>
    </row>
    <row r="1338" s="97" customFormat="1" ht="20.25" customHeight="1" spans="1:2">
      <c r="A1338" s="158" t="s">
        <v>1096</v>
      </c>
      <c r="B1338" s="159"/>
    </row>
    <row r="1339" s="97" customFormat="1" ht="20.25" customHeight="1" spans="1:2">
      <c r="A1339" s="158" t="s">
        <v>1097</v>
      </c>
      <c r="B1339" s="159"/>
    </row>
    <row r="1340" s="97" customFormat="1" ht="20.25" customHeight="1" spans="1:2">
      <c r="A1340" s="158" t="s">
        <v>1098</v>
      </c>
      <c r="B1340" s="159"/>
    </row>
    <row r="1341" s="97" customFormat="1" ht="20.25" customHeight="1" spans="1:2">
      <c r="A1341" s="158" t="s">
        <v>1099</v>
      </c>
      <c r="B1341" s="159"/>
    </row>
    <row r="1342" s="97" customFormat="1" ht="20.25" customHeight="1" spans="1:2">
      <c r="A1342" s="158" t="s">
        <v>1100</v>
      </c>
      <c r="B1342" s="159"/>
    </row>
    <row r="1343" s="97" customFormat="1" ht="20.25" customHeight="1" spans="1:2">
      <c r="A1343" s="158" t="s">
        <v>1101</v>
      </c>
      <c r="B1343" s="159"/>
    </row>
    <row r="1344" s="97" customFormat="1" ht="20.25" customHeight="1" spans="1:2">
      <c r="A1344" s="158" t="s">
        <v>1102</v>
      </c>
      <c r="B1344" s="159"/>
    </row>
    <row r="1345" s="97" customFormat="1" ht="20.25" customHeight="1" spans="1:2">
      <c r="A1345" s="158" t="s">
        <v>90</v>
      </c>
      <c r="B1345" s="159"/>
    </row>
    <row r="1346" s="97" customFormat="1" ht="20.25" customHeight="1" spans="1:2">
      <c r="A1346" s="158" t="s">
        <v>1103</v>
      </c>
      <c r="B1346" s="159"/>
    </row>
    <row r="1347" s="97" customFormat="1" ht="20.25" customHeight="1" spans="1:2">
      <c r="A1347" s="158" t="s">
        <v>1104</v>
      </c>
      <c r="B1347" s="159">
        <f>SUM(B1348:B1352)</f>
        <v>0</v>
      </c>
    </row>
    <row r="1348" s="97" customFormat="1" ht="20.25" customHeight="1" spans="1:2">
      <c r="A1348" s="158" t="s">
        <v>1105</v>
      </c>
      <c r="B1348" s="159"/>
    </row>
    <row r="1349" s="97" customFormat="1" ht="20.25" customHeight="1" spans="1:2">
      <c r="A1349" s="158" t="s">
        <v>1106</v>
      </c>
      <c r="B1349" s="159"/>
    </row>
    <row r="1350" s="97" customFormat="1" ht="20.25" customHeight="1" spans="1:2">
      <c r="A1350" s="158" t="s">
        <v>1107</v>
      </c>
      <c r="B1350" s="159"/>
    </row>
    <row r="1351" s="97" customFormat="1" ht="20.25" customHeight="1" spans="1:2">
      <c r="A1351" s="158" t="s">
        <v>1108</v>
      </c>
      <c r="B1351" s="159"/>
    </row>
    <row r="1352" s="97" customFormat="1" ht="20.25" customHeight="1" spans="1:2">
      <c r="A1352" s="158" t="s">
        <v>1109</v>
      </c>
      <c r="B1352" s="159"/>
    </row>
    <row r="1353" s="97" customFormat="1" ht="20.25" customHeight="1" spans="1:2">
      <c r="A1353" s="158" t="s">
        <v>1110</v>
      </c>
      <c r="B1353" s="159">
        <f>SUM(B1354:B1358)</f>
        <v>0</v>
      </c>
    </row>
    <row r="1354" s="97" customFormat="1" ht="20.25" customHeight="1" spans="1:2">
      <c r="A1354" s="158" t="s">
        <v>1111</v>
      </c>
      <c r="B1354" s="159"/>
    </row>
    <row r="1355" s="97" customFormat="1" ht="20.25" customHeight="1" spans="1:2">
      <c r="A1355" s="158" t="s">
        <v>1112</v>
      </c>
      <c r="B1355" s="159"/>
    </row>
    <row r="1356" s="97" customFormat="1" ht="20.25" customHeight="1" spans="1:2">
      <c r="A1356" s="158" t="s">
        <v>1113</v>
      </c>
      <c r="B1356" s="159"/>
    </row>
    <row r="1357" s="97" customFormat="1" ht="20.25" customHeight="1" spans="1:2">
      <c r="A1357" s="158" t="s">
        <v>1114</v>
      </c>
      <c r="B1357" s="159"/>
    </row>
    <row r="1358" s="97" customFormat="1" ht="20.25" customHeight="1" spans="1:2">
      <c r="A1358" s="158" t="s">
        <v>1115</v>
      </c>
      <c r="B1358" s="159"/>
    </row>
    <row r="1359" s="97" customFormat="1" ht="20.25" customHeight="1" spans="1:2">
      <c r="A1359" s="158" t="s">
        <v>1116</v>
      </c>
      <c r="B1359" s="159">
        <f>SUM(B1360:B1370)</f>
        <v>0</v>
      </c>
    </row>
    <row r="1360" s="97" customFormat="1" ht="20.25" customHeight="1" spans="1:2">
      <c r="A1360" s="158" t="s">
        <v>1117</v>
      </c>
      <c r="B1360" s="159"/>
    </row>
    <row r="1361" s="97" customFormat="1" ht="20.25" customHeight="1" spans="1:2">
      <c r="A1361" s="158" t="s">
        <v>1118</v>
      </c>
      <c r="B1361" s="159"/>
    </row>
    <row r="1362" s="97" customFormat="1" ht="20.25" customHeight="1" spans="1:2">
      <c r="A1362" s="158" t="s">
        <v>1119</v>
      </c>
      <c r="B1362" s="159"/>
    </row>
    <row r="1363" s="97" customFormat="1" ht="20.25" customHeight="1" spans="1:2">
      <c r="A1363" s="158" t="s">
        <v>1120</v>
      </c>
      <c r="B1363" s="159"/>
    </row>
    <row r="1364" s="97" customFormat="1" ht="20.25" customHeight="1" spans="1:2">
      <c r="A1364" s="158" t="s">
        <v>1121</v>
      </c>
      <c r="B1364" s="159"/>
    </row>
    <row r="1365" s="97" customFormat="1" ht="20.25" customHeight="1" spans="1:2">
      <c r="A1365" s="158" t="s">
        <v>1122</v>
      </c>
      <c r="B1365" s="159"/>
    </row>
    <row r="1366" s="97" customFormat="1" ht="20.25" customHeight="1" spans="1:2">
      <c r="A1366" s="158" t="s">
        <v>1123</v>
      </c>
      <c r="B1366" s="159"/>
    </row>
    <row r="1367" s="97" customFormat="1" ht="20.25" customHeight="1" spans="1:2">
      <c r="A1367" s="158" t="s">
        <v>1124</v>
      </c>
      <c r="B1367" s="159"/>
    </row>
    <row r="1368" s="97" customFormat="1" ht="20.25" customHeight="1" spans="1:2">
      <c r="A1368" s="158" t="s">
        <v>1125</v>
      </c>
      <c r="B1368" s="159"/>
    </row>
    <row r="1369" s="97" customFormat="1" ht="20.25" customHeight="1" spans="1:2">
      <c r="A1369" s="158" t="s">
        <v>1126</v>
      </c>
      <c r="B1369" s="159"/>
    </row>
    <row r="1370" s="97" customFormat="1" ht="20.25" customHeight="1" spans="1:2">
      <c r="A1370" s="158" t="s">
        <v>1127</v>
      </c>
      <c r="B1370" s="159"/>
    </row>
    <row r="1371" s="97" customFormat="1" ht="20.25" customHeight="1" spans="1:2">
      <c r="A1371" s="158" t="s">
        <v>1128</v>
      </c>
      <c r="B1371" s="159">
        <f t="shared" ref="B1371:B1374" si="2">SUM(B1372)</f>
        <v>0</v>
      </c>
    </row>
    <row r="1372" s="97" customFormat="1" ht="20.25" customHeight="1" spans="1:2">
      <c r="A1372" s="158" t="s">
        <v>1129</v>
      </c>
      <c r="B1372" s="159">
        <f t="shared" si="2"/>
        <v>0</v>
      </c>
    </row>
    <row r="1373" s="97" customFormat="1" ht="20.25" customHeight="1" spans="1:2">
      <c r="A1373" s="158" t="s">
        <v>1130</v>
      </c>
      <c r="B1373" s="159">
        <v>0</v>
      </c>
    </row>
    <row r="1374" s="97" customFormat="1" ht="20.25" customHeight="1" spans="1:2">
      <c r="A1374" s="158" t="s">
        <v>63</v>
      </c>
      <c r="B1374" s="159">
        <f t="shared" si="2"/>
        <v>0</v>
      </c>
    </row>
    <row r="1375" s="97" customFormat="1" ht="20.25" customHeight="1" spans="1:2">
      <c r="A1375" s="158" t="s">
        <v>1131</v>
      </c>
      <c r="B1375" s="159">
        <f>SUM(B1376:B1379)</f>
        <v>0</v>
      </c>
    </row>
    <row r="1376" s="97" customFormat="1" ht="20.25" customHeight="1" spans="1:2">
      <c r="A1376" s="158" t="s">
        <v>1132</v>
      </c>
      <c r="B1376" s="159"/>
    </row>
    <row r="1377" s="97" customFormat="1" ht="20.25" customHeight="1" spans="1:2">
      <c r="A1377" s="158" t="s">
        <v>1133</v>
      </c>
      <c r="B1377" s="159"/>
    </row>
    <row r="1378" s="97" customFormat="1" ht="20.25" customHeight="1" spans="1:2">
      <c r="A1378" s="158" t="s">
        <v>1134</v>
      </c>
      <c r="B1378" s="159"/>
    </row>
    <row r="1379" s="97" customFormat="1" ht="20.25" customHeight="1" spans="1:2">
      <c r="A1379" s="158" t="s">
        <v>1135</v>
      </c>
      <c r="B1379" s="159"/>
    </row>
    <row r="1380" s="97" customFormat="1" ht="20.25" customHeight="1" spans="1:2">
      <c r="A1380" s="158" t="s">
        <v>64</v>
      </c>
      <c r="B1380" s="159">
        <f>SUM(B1381)</f>
        <v>0</v>
      </c>
    </row>
    <row r="1381" s="97" customFormat="1" ht="20.25" customHeight="1" spans="1:2">
      <c r="A1381" s="158" t="s">
        <v>1136</v>
      </c>
      <c r="B1381" s="159"/>
    </row>
    <row r="1382" s="97" customFormat="1" ht="20.25" customHeight="1" spans="1:2">
      <c r="A1382" s="160" t="s">
        <v>1137</v>
      </c>
      <c r="B1382" s="159">
        <f>SUM(B5,B258,B295,B313,B434,B489,B545,B594,B708,B772,B850,B874,B1006,B1077,B1153,B1180,B1209,B1219,B1299,B1317,B1371,B1380,B1374)</f>
        <v>2162.4</v>
      </c>
    </row>
  </sheetData>
  <autoFilter ref="A4:B1382"/>
  <mergeCells count="2">
    <mergeCell ref="A1:B1"/>
    <mergeCell ref="A2:B2"/>
  </mergeCells>
  <printOptions horizontalCentered="1"/>
  <pageMargins left="0.747916666666667" right="0.747916666666667" top="0.984027777777778" bottom="0.984027777777778" header="0.511805555555556" footer="0.511805555555556"/>
  <pageSetup paperSize="9" scale="95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04"/>
  <sheetViews>
    <sheetView topLeftCell="A75" workbookViewId="0">
      <selection activeCell="F83" sqref="F83"/>
    </sheetView>
  </sheetViews>
  <sheetFormatPr defaultColWidth="9" defaultRowHeight="15.75" outlineLevelCol="3"/>
  <cols>
    <col min="1" max="1" width="16" style="41" customWidth="1"/>
    <col min="2" max="2" width="38.625" style="41" customWidth="1"/>
    <col min="3" max="3" width="26.125" style="41" customWidth="1"/>
    <col min="4" max="16384" width="9" style="41"/>
  </cols>
  <sheetData>
    <row r="1" ht="21" customHeight="1" spans="1:1">
      <c r="A1" s="39" t="s">
        <v>1138</v>
      </c>
    </row>
    <row r="2" ht="24.75" customHeight="1" spans="1:3">
      <c r="A2" s="43" t="s">
        <v>1139</v>
      </c>
      <c r="B2" s="43"/>
      <c r="C2" s="43"/>
    </row>
    <row r="3" s="39" customFormat="1" ht="24" customHeight="1" spans="3:3">
      <c r="C3" s="45" t="s">
        <v>31</v>
      </c>
    </row>
    <row r="4" s="40" customFormat="1" ht="43.5" customHeight="1" spans="1:3">
      <c r="A4" s="148" t="s">
        <v>1140</v>
      </c>
      <c r="B4" s="148" t="s">
        <v>79</v>
      </c>
      <c r="C4" s="148" t="s">
        <v>4</v>
      </c>
    </row>
    <row r="5" s="114" customFormat="1" ht="21.75" customHeight="1" spans="1:3">
      <c r="A5" s="149" t="s">
        <v>1141</v>
      </c>
      <c r="B5" s="149" t="s">
        <v>1142</v>
      </c>
      <c r="C5" s="150">
        <f>SUM(C6:C16)</f>
        <v>1026.47</v>
      </c>
    </row>
    <row r="6" s="39" customFormat="1" ht="16.5" customHeight="1" spans="1:4">
      <c r="A6" s="151">
        <v>30101</v>
      </c>
      <c r="B6" s="152" t="s">
        <v>1143</v>
      </c>
      <c r="C6" s="150">
        <v>288.19</v>
      </c>
      <c r="D6" s="153"/>
    </row>
    <row r="7" s="40" customFormat="1" ht="16.5" customHeight="1" spans="1:4">
      <c r="A7" s="152" t="s">
        <v>1144</v>
      </c>
      <c r="B7" s="152" t="s">
        <v>1145</v>
      </c>
      <c r="C7" s="150">
        <v>244.84</v>
      </c>
      <c r="D7" s="154"/>
    </row>
    <row r="8" s="39" customFormat="1" ht="16.5" customHeight="1" spans="1:4">
      <c r="A8" s="152" t="s">
        <v>1146</v>
      </c>
      <c r="B8" s="152" t="s">
        <v>1147</v>
      </c>
      <c r="C8" s="150">
        <v>91.08</v>
      </c>
      <c r="D8" s="153"/>
    </row>
    <row r="9" s="40" customFormat="1" ht="17.25" customHeight="1" spans="1:4">
      <c r="A9" s="152" t="s">
        <v>1148</v>
      </c>
      <c r="B9" s="152" t="s">
        <v>1149</v>
      </c>
      <c r="C9" s="150"/>
      <c r="D9" s="154"/>
    </row>
    <row r="10" spans="1:4">
      <c r="A10" s="152" t="s">
        <v>1150</v>
      </c>
      <c r="B10" s="152" t="s">
        <v>1151</v>
      </c>
      <c r="C10" s="150">
        <v>170.74</v>
      </c>
      <c r="D10" s="155"/>
    </row>
    <row r="11" spans="1:3">
      <c r="A11" s="151">
        <v>30108</v>
      </c>
      <c r="B11" s="152" t="s">
        <v>1152</v>
      </c>
      <c r="C11" s="150">
        <v>89.19</v>
      </c>
    </row>
    <row r="12" spans="1:3">
      <c r="A12" s="151">
        <v>30109</v>
      </c>
      <c r="B12" s="152" t="s">
        <v>1153</v>
      </c>
      <c r="C12" s="150">
        <v>42.19</v>
      </c>
    </row>
    <row r="13" spans="1:3">
      <c r="A13" s="151">
        <v>30110</v>
      </c>
      <c r="B13" s="152" t="s">
        <v>1154</v>
      </c>
      <c r="C13" s="150">
        <v>33.4</v>
      </c>
    </row>
    <row r="14" s="39" customFormat="1" ht="21.75" customHeight="1" spans="1:4">
      <c r="A14" s="151">
        <v>30112</v>
      </c>
      <c r="B14" s="152" t="s">
        <v>1155</v>
      </c>
      <c r="C14" s="150">
        <v>5.26</v>
      </c>
      <c r="D14" s="153"/>
    </row>
    <row r="15" spans="1:3">
      <c r="A15" s="151">
        <v>30113</v>
      </c>
      <c r="B15" s="152" t="s">
        <v>1156</v>
      </c>
      <c r="C15" s="150">
        <v>61.54</v>
      </c>
    </row>
    <row r="16" spans="1:3">
      <c r="A16" s="151">
        <v>30199</v>
      </c>
      <c r="B16" s="152" t="s">
        <v>1157</v>
      </c>
      <c r="C16" s="150">
        <v>0.04</v>
      </c>
    </row>
    <row r="17" ht="13.5" spans="1:3">
      <c r="A17" s="149" t="s">
        <v>1158</v>
      </c>
      <c r="B17" s="149" t="s">
        <v>1159</v>
      </c>
      <c r="C17" s="150">
        <f>SUM(C18:C44)</f>
        <v>111.73</v>
      </c>
    </row>
    <row r="18" spans="1:4">
      <c r="A18" s="152" t="s">
        <v>1160</v>
      </c>
      <c r="B18" s="152" t="s">
        <v>1161</v>
      </c>
      <c r="C18" s="150">
        <v>20.05</v>
      </c>
      <c r="D18" s="155"/>
    </row>
    <row r="19" spans="1:3">
      <c r="A19" s="152" t="s">
        <v>1162</v>
      </c>
      <c r="B19" s="152" t="s">
        <v>1163</v>
      </c>
      <c r="C19" s="150">
        <v>0</v>
      </c>
    </row>
    <row r="20" ht="13.5" spans="1:3">
      <c r="A20" s="152" t="s">
        <v>1164</v>
      </c>
      <c r="B20" s="152" t="s">
        <v>1165</v>
      </c>
      <c r="C20" s="150"/>
    </row>
    <row r="21" ht="13.5" spans="1:3">
      <c r="A21" s="152" t="s">
        <v>1166</v>
      </c>
      <c r="B21" s="152" t="s">
        <v>1167</v>
      </c>
      <c r="C21" s="150"/>
    </row>
    <row r="22" ht="13.5" spans="1:3">
      <c r="A22" s="152" t="s">
        <v>1168</v>
      </c>
      <c r="B22" s="152" t="s">
        <v>1169</v>
      </c>
      <c r="C22" s="150"/>
    </row>
    <row r="23" spans="1:4">
      <c r="A23" s="152" t="s">
        <v>1170</v>
      </c>
      <c r="B23" s="152" t="s">
        <v>1171</v>
      </c>
      <c r="C23" s="150">
        <v>13.5</v>
      </c>
      <c r="D23" s="155"/>
    </row>
    <row r="24" spans="1:4">
      <c r="A24" s="152" t="s">
        <v>1172</v>
      </c>
      <c r="B24" s="152" t="s">
        <v>1173</v>
      </c>
      <c r="C24" s="150">
        <v>12.88</v>
      </c>
      <c r="D24" s="155"/>
    </row>
    <row r="25" spans="1:4">
      <c r="A25" s="152" t="s">
        <v>1174</v>
      </c>
      <c r="B25" s="152" t="s">
        <v>1175</v>
      </c>
      <c r="C25" s="150">
        <v>4.85</v>
      </c>
      <c r="D25" s="155"/>
    </row>
    <row r="26" ht="13.5" spans="1:3">
      <c r="A26" s="152" t="s">
        <v>1176</v>
      </c>
      <c r="B26" s="152" t="s">
        <v>1177</v>
      </c>
      <c r="C26" s="150"/>
    </row>
    <row r="27" spans="1:4">
      <c r="A27" s="152" t="s">
        <v>1178</v>
      </c>
      <c r="B27" s="152" t="s">
        <v>1179</v>
      </c>
      <c r="C27" s="150">
        <v>1.61</v>
      </c>
      <c r="D27" s="155"/>
    </row>
    <row r="28" ht="13.5" spans="1:3">
      <c r="A28" s="152" t="s">
        <v>1180</v>
      </c>
      <c r="B28" s="152" t="s">
        <v>1181</v>
      </c>
      <c r="C28" s="150"/>
    </row>
    <row r="29" spans="1:4">
      <c r="A29" s="152" t="s">
        <v>1182</v>
      </c>
      <c r="B29" s="152" t="s">
        <v>1183</v>
      </c>
      <c r="C29" s="150">
        <v>9.68</v>
      </c>
      <c r="D29" s="155"/>
    </row>
    <row r="30" spans="1:3">
      <c r="A30" s="152" t="s">
        <v>1184</v>
      </c>
      <c r="B30" s="152" t="s">
        <v>1185</v>
      </c>
      <c r="C30" s="150">
        <v>0</v>
      </c>
    </row>
    <row r="31" ht="13.5" spans="1:3">
      <c r="A31" s="152" t="s">
        <v>1186</v>
      </c>
      <c r="B31" s="152" t="s">
        <v>1187</v>
      </c>
      <c r="C31" s="150"/>
    </row>
    <row r="32" ht="13.5" spans="1:3">
      <c r="A32" s="152" t="s">
        <v>1188</v>
      </c>
      <c r="B32" s="152" t="s">
        <v>1189</v>
      </c>
      <c r="C32" s="150"/>
    </row>
    <row r="33" spans="1:4">
      <c r="A33" s="152" t="s">
        <v>1190</v>
      </c>
      <c r="B33" s="152" t="s">
        <v>1191</v>
      </c>
      <c r="C33" s="150">
        <v>4.38</v>
      </c>
      <c r="D33" s="155"/>
    </row>
    <row r="34" ht="13.5" spans="1:3">
      <c r="A34" s="152" t="s">
        <v>1192</v>
      </c>
      <c r="B34" s="152" t="s">
        <v>1193</v>
      </c>
      <c r="C34" s="150"/>
    </row>
    <row r="35" ht="13.5" spans="1:3">
      <c r="A35" s="152" t="s">
        <v>1194</v>
      </c>
      <c r="B35" s="152" t="s">
        <v>1195</v>
      </c>
      <c r="C35" s="150"/>
    </row>
    <row r="36" ht="13.5" spans="1:3">
      <c r="A36" s="152" t="s">
        <v>1196</v>
      </c>
      <c r="B36" s="152" t="s">
        <v>1197</v>
      </c>
      <c r="C36" s="150"/>
    </row>
    <row r="37" spans="1:4">
      <c r="A37" s="152" t="s">
        <v>1198</v>
      </c>
      <c r="B37" s="152" t="s">
        <v>1199</v>
      </c>
      <c r="C37" s="150">
        <v>6.31</v>
      </c>
      <c r="D37" s="155"/>
    </row>
    <row r="38" ht="13.5" spans="1:3">
      <c r="A38" s="152" t="s">
        <v>1200</v>
      </c>
      <c r="B38" s="152" t="s">
        <v>1201</v>
      </c>
      <c r="C38" s="150"/>
    </row>
    <row r="39" spans="1:4">
      <c r="A39" s="152" t="s">
        <v>1202</v>
      </c>
      <c r="B39" s="152" t="s">
        <v>1203</v>
      </c>
      <c r="C39" s="150">
        <v>10.63</v>
      </c>
      <c r="D39" s="155"/>
    </row>
    <row r="40" spans="1:4">
      <c r="A40" s="152" t="s">
        <v>1204</v>
      </c>
      <c r="B40" s="152" t="s">
        <v>1205</v>
      </c>
      <c r="C40" s="150">
        <v>8.51</v>
      </c>
      <c r="D40" s="155"/>
    </row>
    <row r="41" spans="1:4">
      <c r="A41" s="152" t="s">
        <v>1206</v>
      </c>
      <c r="B41" s="152" t="s">
        <v>1207</v>
      </c>
      <c r="C41" s="150">
        <v>3.75</v>
      </c>
      <c r="D41" s="155"/>
    </row>
    <row r="42" spans="1:4">
      <c r="A42" s="152" t="s">
        <v>1208</v>
      </c>
      <c r="B42" s="152" t="s">
        <v>1209</v>
      </c>
      <c r="C42" s="150">
        <v>13.81</v>
      </c>
      <c r="D42" s="155"/>
    </row>
    <row r="43" ht="13.5" spans="1:3">
      <c r="A43" s="152" t="s">
        <v>1210</v>
      </c>
      <c r="B43" s="152" t="s">
        <v>1211</v>
      </c>
      <c r="C43" s="150"/>
    </row>
    <row r="44" spans="1:4">
      <c r="A44" s="152" t="s">
        <v>1212</v>
      </c>
      <c r="B44" s="152" t="s">
        <v>1213</v>
      </c>
      <c r="C44" s="150">
        <v>1.77</v>
      </c>
      <c r="D44" s="155"/>
    </row>
    <row r="45" ht="13.5" spans="1:3">
      <c r="A45" s="149" t="s">
        <v>1214</v>
      </c>
      <c r="B45" s="149" t="s">
        <v>1215</v>
      </c>
      <c r="C45" s="150">
        <f>SUM(C46:C58)</f>
        <v>119.92</v>
      </c>
    </row>
    <row r="46" ht="13.5" spans="1:3">
      <c r="A46" s="152" t="s">
        <v>1216</v>
      </c>
      <c r="B46" s="152" t="s">
        <v>1217</v>
      </c>
      <c r="C46" s="150"/>
    </row>
    <row r="47" spans="1:4">
      <c r="A47" s="152" t="s">
        <v>1218</v>
      </c>
      <c r="B47" s="152" t="s">
        <v>1219</v>
      </c>
      <c r="C47" s="150">
        <v>55.84</v>
      </c>
      <c r="D47" s="155"/>
    </row>
    <row r="48" ht="13.5" spans="1:3">
      <c r="A48" s="152" t="s">
        <v>1220</v>
      </c>
      <c r="B48" s="152" t="s">
        <v>1221</v>
      </c>
      <c r="C48" s="150"/>
    </row>
    <row r="49" spans="1:3">
      <c r="A49" s="152" t="s">
        <v>1222</v>
      </c>
      <c r="B49" s="152" t="s">
        <v>1223</v>
      </c>
      <c r="C49" s="150">
        <v>27.59</v>
      </c>
    </row>
    <row r="50" spans="1:4">
      <c r="A50" s="152" t="s">
        <v>1224</v>
      </c>
      <c r="B50" s="152" t="s">
        <v>1225</v>
      </c>
      <c r="C50" s="150">
        <v>4.99</v>
      </c>
      <c r="D50" s="155"/>
    </row>
    <row r="51" ht="13.5" spans="1:3">
      <c r="A51" s="152" t="s">
        <v>1226</v>
      </c>
      <c r="B51" s="152" t="s">
        <v>1227</v>
      </c>
      <c r="C51" s="150"/>
    </row>
    <row r="52" ht="13.5" spans="1:3">
      <c r="A52" s="152" t="s">
        <v>1228</v>
      </c>
      <c r="B52" s="152" t="s">
        <v>1229</v>
      </c>
      <c r="C52" s="150"/>
    </row>
    <row r="53" spans="1:4">
      <c r="A53" s="152" t="s">
        <v>1230</v>
      </c>
      <c r="B53" s="152" t="s">
        <v>1231</v>
      </c>
      <c r="C53" s="150">
        <v>31.5</v>
      </c>
      <c r="D53" s="155"/>
    </row>
    <row r="54" ht="13.5" spans="1:3">
      <c r="A54" s="152" t="s">
        <v>1232</v>
      </c>
      <c r="B54" s="152" t="s">
        <v>1233</v>
      </c>
      <c r="C54" s="150"/>
    </row>
    <row r="55" ht="13.5" spans="1:3">
      <c r="A55" s="152" t="s">
        <v>1234</v>
      </c>
      <c r="B55" s="152" t="s">
        <v>1235</v>
      </c>
      <c r="C55" s="150"/>
    </row>
    <row r="56" ht="13.5" spans="1:3">
      <c r="A56" s="152" t="s">
        <v>1236</v>
      </c>
      <c r="B56" s="152" t="s">
        <v>1237</v>
      </c>
      <c r="C56" s="150"/>
    </row>
    <row r="57" ht="13.5" spans="1:3">
      <c r="A57" s="151">
        <v>30315</v>
      </c>
      <c r="B57" s="152" t="s">
        <v>1238</v>
      </c>
      <c r="C57" s="150"/>
    </row>
    <row r="58" spans="1:3">
      <c r="A58" s="152" t="s">
        <v>1239</v>
      </c>
      <c r="B58" s="152" t="s">
        <v>1240</v>
      </c>
      <c r="C58" s="150">
        <v>0</v>
      </c>
    </row>
    <row r="59" ht="13.5" spans="1:3">
      <c r="A59" s="149" t="s">
        <v>1241</v>
      </c>
      <c r="B59" s="149" t="s">
        <v>1242</v>
      </c>
      <c r="C59" s="150">
        <f>SUM(C60:C63)</f>
        <v>0</v>
      </c>
    </row>
    <row r="60" ht="13.5" spans="1:3">
      <c r="A60" s="152" t="s">
        <v>1243</v>
      </c>
      <c r="B60" s="152" t="s">
        <v>1244</v>
      </c>
      <c r="C60" s="150"/>
    </row>
    <row r="61" ht="13.5" spans="1:3">
      <c r="A61" s="152" t="s">
        <v>1245</v>
      </c>
      <c r="B61" s="152" t="s">
        <v>1246</v>
      </c>
      <c r="C61" s="150"/>
    </row>
    <row r="62" ht="13.5" spans="1:3">
      <c r="A62" s="152" t="s">
        <v>1247</v>
      </c>
      <c r="B62" s="152" t="s">
        <v>1248</v>
      </c>
      <c r="C62" s="150"/>
    </row>
    <row r="63" ht="13.5" spans="1:3">
      <c r="A63" s="152" t="s">
        <v>1249</v>
      </c>
      <c r="B63" s="152" t="s">
        <v>1250</v>
      </c>
      <c r="C63" s="150"/>
    </row>
    <row r="64" ht="13.5" spans="1:3">
      <c r="A64" s="149" t="s">
        <v>1251</v>
      </c>
      <c r="B64" s="149" t="s">
        <v>1252</v>
      </c>
      <c r="C64" s="150">
        <f>SUM(C65:C66)</f>
        <v>0</v>
      </c>
    </row>
    <row r="65" ht="13.5" spans="1:3">
      <c r="A65" s="152" t="s">
        <v>1253</v>
      </c>
      <c r="B65" s="152" t="s">
        <v>1254</v>
      </c>
      <c r="C65" s="150"/>
    </row>
    <row r="66" ht="13.5" spans="1:3">
      <c r="A66" s="152" t="s">
        <v>1255</v>
      </c>
      <c r="B66" s="152" t="s">
        <v>1256</v>
      </c>
      <c r="C66" s="150"/>
    </row>
    <row r="67" ht="13.5" spans="1:3">
      <c r="A67" s="149" t="s">
        <v>1257</v>
      </c>
      <c r="B67" s="149" t="s">
        <v>1258</v>
      </c>
      <c r="C67" s="150">
        <f>SUM(C68:C69)</f>
        <v>0</v>
      </c>
    </row>
    <row r="68" ht="13.5" spans="1:3">
      <c r="A68" s="152" t="s">
        <v>1259</v>
      </c>
      <c r="B68" s="152" t="s">
        <v>1260</v>
      </c>
      <c r="C68" s="150"/>
    </row>
    <row r="69" ht="13.5" spans="1:3">
      <c r="A69" s="152" t="s">
        <v>1261</v>
      </c>
      <c r="B69" s="152" t="s">
        <v>1262</v>
      </c>
      <c r="C69" s="150"/>
    </row>
    <row r="70" ht="13.5" spans="1:3">
      <c r="A70" s="149" t="s">
        <v>1263</v>
      </c>
      <c r="B70" s="149" t="s">
        <v>1264</v>
      </c>
      <c r="C70" s="150">
        <f>SUM(C71:C80)</f>
        <v>0</v>
      </c>
    </row>
    <row r="71" ht="13.5" spans="1:3">
      <c r="A71" s="152" t="s">
        <v>1265</v>
      </c>
      <c r="B71" s="152" t="s">
        <v>1266</v>
      </c>
      <c r="C71" s="150"/>
    </row>
    <row r="72" ht="13.5" spans="1:3">
      <c r="A72" s="152" t="s">
        <v>1267</v>
      </c>
      <c r="B72" s="152" t="s">
        <v>1268</v>
      </c>
      <c r="C72" s="150"/>
    </row>
    <row r="73" ht="13.5" spans="1:3">
      <c r="A73" s="152" t="s">
        <v>1269</v>
      </c>
      <c r="B73" s="152" t="s">
        <v>1270</v>
      </c>
      <c r="C73" s="150"/>
    </row>
    <row r="74" ht="13.5" spans="1:3">
      <c r="A74" s="152" t="s">
        <v>1271</v>
      </c>
      <c r="B74" s="152" t="s">
        <v>1272</v>
      </c>
      <c r="C74" s="150"/>
    </row>
    <row r="75" ht="13.5" spans="1:3">
      <c r="A75" s="152" t="s">
        <v>1273</v>
      </c>
      <c r="B75" s="152" t="s">
        <v>1274</v>
      </c>
      <c r="C75" s="150"/>
    </row>
    <row r="76" ht="13.5" spans="1:3">
      <c r="A76" s="152" t="s">
        <v>1275</v>
      </c>
      <c r="B76" s="152" t="s">
        <v>1276</v>
      </c>
      <c r="C76" s="150"/>
    </row>
    <row r="77" ht="13.5" spans="1:3">
      <c r="A77" s="152" t="s">
        <v>1277</v>
      </c>
      <c r="B77" s="152" t="s">
        <v>1278</v>
      </c>
      <c r="C77" s="150"/>
    </row>
    <row r="78" ht="13.5" spans="1:3">
      <c r="A78" s="152" t="s">
        <v>1279</v>
      </c>
      <c r="B78" s="152" t="s">
        <v>1280</v>
      </c>
      <c r="C78" s="150"/>
    </row>
    <row r="79" ht="13.5" spans="1:3">
      <c r="A79" s="152" t="s">
        <v>1281</v>
      </c>
      <c r="B79" s="152" t="s">
        <v>1282</v>
      </c>
      <c r="C79" s="150"/>
    </row>
    <row r="80" ht="13.5" spans="1:3">
      <c r="A80" s="152" t="s">
        <v>1283</v>
      </c>
      <c r="B80" s="152" t="s">
        <v>1284</v>
      </c>
      <c r="C80" s="150"/>
    </row>
    <row r="81" ht="13.5" spans="1:3">
      <c r="A81" s="149" t="s">
        <v>1285</v>
      </c>
      <c r="B81" s="149" t="s">
        <v>1286</v>
      </c>
      <c r="C81" s="150">
        <f>SUM(C82:C96)</f>
        <v>5.97</v>
      </c>
    </row>
    <row r="82" ht="13.5" spans="1:3">
      <c r="A82" s="152" t="s">
        <v>1287</v>
      </c>
      <c r="B82" s="152" t="s">
        <v>1266</v>
      </c>
      <c r="C82" s="150"/>
    </row>
    <row r="83" spans="1:3">
      <c r="A83" s="152" t="s">
        <v>1288</v>
      </c>
      <c r="B83" s="152" t="s">
        <v>1268</v>
      </c>
      <c r="C83" s="150">
        <v>5.97</v>
      </c>
    </row>
    <row r="84" ht="13.5" spans="1:3">
      <c r="A84" s="152" t="s">
        <v>1289</v>
      </c>
      <c r="B84" s="152" t="s">
        <v>1270</v>
      </c>
      <c r="C84" s="150"/>
    </row>
    <row r="85" ht="13.5" spans="1:3">
      <c r="A85" s="152" t="s">
        <v>1290</v>
      </c>
      <c r="B85" s="152" t="s">
        <v>1272</v>
      </c>
      <c r="C85" s="150"/>
    </row>
    <row r="86" ht="13.5" spans="1:3">
      <c r="A86" s="152" t="s">
        <v>1291</v>
      </c>
      <c r="B86" s="152" t="s">
        <v>1274</v>
      </c>
      <c r="C86" s="150"/>
    </row>
    <row r="87" ht="13.5" spans="1:3">
      <c r="A87" s="152" t="s">
        <v>1292</v>
      </c>
      <c r="B87" s="152" t="s">
        <v>1276</v>
      </c>
      <c r="C87" s="150"/>
    </row>
    <row r="88" ht="13.5" spans="1:3">
      <c r="A88" s="152" t="s">
        <v>1293</v>
      </c>
      <c r="B88" s="152" t="s">
        <v>1278</v>
      </c>
      <c r="C88" s="150"/>
    </row>
    <row r="89" ht="13.5" spans="1:3">
      <c r="A89" s="152" t="s">
        <v>1294</v>
      </c>
      <c r="B89" s="152" t="s">
        <v>1295</v>
      </c>
      <c r="C89" s="150"/>
    </row>
    <row r="90" ht="13.5" spans="1:3">
      <c r="A90" s="152" t="s">
        <v>1296</v>
      </c>
      <c r="B90" s="152" t="s">
        <v>1297</v>
      </c>
      <c r="C90" s="150"/>
    </row>
    <row r="91" ht="13.5" spans="1:3">
      <c r="A91" s="152" t="s">
        <v>1298</v>
      </c>
      <c r="B91" s="152" t="s">
        <v>1299</v>
      </c>
      <c r="C91" s="150"/>
    </row>
    <row r="92" ht="13.5" spans="1:3">
      <c r="A92" s="152" t="s">
        <v>1300</v>
      </c>
      <c r="B92" s="152" t="s">
        <v>1301</v>
      </c>
      <c r="C92" s="150"/>
    </row>
    <row r="93" ht="13.5" spans="1:3">
      <c r="A93" s="152" t="s">
        <v>1302</v>
      </c>
      <c r="B93" s="152" t="s">
        <v>1280</v>
      </c>
      <c r="C93" s="150"/>
    </row>
    <row r="94" ht="13.5" spans="1:3">
      <c r="A94" s="152" t="s">
        <v>1303</v>
      </c>
      <c r="B94" s="152" t="s">
        <v>1282</v>
      </c>
      <c r="C94" s="150"/>
    </row>
    <row r="95" ht="13.5" spans="1:3">
      <c r="A95" s="152" t="s">
        <v>1304</v>
      </c>
      <c r="B95" s="152" t="s">
        <v>1305</v>
      </c>
      <c r="C95" s="150"/>
    </row>
    <row r="96" ht="13.5" spans="1:3">
      <c r="A96" s="152" t="s">
        <v>1306</v>
      </c>
      <c r="B96" s="152" t="s">
        <v>1307</v>
      </c>
      <c r="C96" s="150"/>
    </row>
    <row r="97" ht="13.5" spans="1:3">
      <c r="A97" s="149" t="s">
        <v>1308</v>
      </c>
      <c r="B97" s="149" t="s">
        <v>62</v>
      </c>
      <c r="C97" s="150">
        <f>SUM(C98:C103)</f>
        <v>0</v>
      </c>
    </row>
    <row r="98" ht="13.5" spans="1:3">
      <c r="A98" s="152" t="s">
        <v>1309</v>
      </c>
      <c r="B98" s="152" t="s">
        <v>1310</v>
      </c>
      <c r="C98" s="150"/>
    </row>
    <row r="99" ht="13.5" spans="1:3">
      <c r="A99" s="152" t="s">
        <v>1311</v>
      </c>
      <c r="B99" s="152" t="s">
        <v>1312</v>
      </c>
      <c r="C99" s="150"/>
    </row>
    <row r="100" ht="13.5" spans="1:3">
      <c r="A100" s="152" t="s">
        <v>1313</v>
      </c>
      <c r="B100" s="152" t="s">
        <v>1314</v>
      </c>
      <c r="C100" s="150"/>
    </row>
    <row r="101" ht="13.5" spans="1:3">
      <c r="A101" s="152" t="s">
        <v>1315</v>
      </c>
      <c r="B101" s="152" t="s">
        <v>1316</v>
      </c>
      <c r="C101" s="150"/>
    </row>
    <row r="102" ht="13.5" spans="1:3">
      <c r="A102" s="152" t="s">
        <v>1317</v>
      </c>
      <c r="B102" s="152" t="s">
        <v>1318</v>
      </c>
      <c r="C102" s="150"/>
    </row>
    <row r="103" ht="13.5" spans="1:3">
      <c r="A103" s="152" t="s">
        <v>1319</v>
      </c>
      <c r="B103" s="152" t="s">
        <v>1004</v>
      </c>
      <c r="C103" s="150"/>
    </row>
    <row r="104" spans="1:3">
      <c r="A104" s="146" t="s">
        <v>70</v>
      </c>
      <c r="B104" s="146"/>
      <c r="C104" s="156">
        <f>SUM(C5,C17,C45,C59,C64,C67,C70,C81,C97)</f>
        <v>1264.09</v>
      </c>
    </row>
  </sheetData>
  <mergeCells count="2">
    <mergeCell ref="A2:C2"/>
    <mergeCell ref="A104:B104"/>
  </mergeCells>
  <printOptions horizontalCentered="1"/>
  <pageMargins left="0.919444444444445" right="0.747916666666667" top="0.984027777777778" bottom="0.984027777777778" header="0.511805555555556" footer="0.511805555555556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Z28"/>
  <sheetViews>
    <sheetView workbookViewId="0">
      <selection activeCell="AC6" sqref="AC6"/>
    </sheetView>
  </sheetViews>
  <sheetFormatPr defaultColWidth="7" defaultRowHeight="15"/>
  <cols>
    <col min="1" max="4" width="20.875" style="2" customWidth="1"/>
    <col min="5" max="5" width="10.375" style="1" hidden="1" customWidth="1"/>
    <col min="6" max="6" width="9.625" style="4" hidden="1" customWidth="1"/>
    <col min="7" max="7" width="8.125" style="4" hidden="1" customWidth="1"/>
    <col min="8" max="8" width="9.625" style="5" hidden="1" customWidth="1"/>
    <col min="9" max="9" width="17.5" style="5" hidden="1" customWidth="1"/>
    <col min="10" max="10" width="12.5" style="6" hidden="1" customWidth="1"/>
    <col min="11" max="11" width="7" style="7" hidden="1" customWidth="1"/>
    <col min="12" max="13" width="7" style="4" hidden="1" customWidth="1"/>
    <col min="14" max="14" width="13.875" style="4" hidden="1" customWidth="1"/>
    <col min="15" max="15" width="7.875" style="4" hidden="1" customWidth="1"/>
    <col min="16" max="16" width="9.5" style="4" hidden="1" customWidth="1"/>
    <col min="17" max="17" width="6.875" style="4" hidden="1" customWidth="1"/>
    <col min="18" max="18" width="9" style="4" hidden="1" customWidth="1"/>
    <col min="19" max="19" width="5.875" style="4" hidden="1" customWidth="1"/>
    <col min="20" max="20" width="5.25" style="4" hidden="1" customWidth="1"/>
    <col min="21" max="21" width="6.5" style="4" hidden="1" customWidth="1"/>
    <col min="22" max="23" width="7" style="4" hidden="1" customWidth="1"/>
    <col min="24" max="24" width="10.625" style="4" hidden="1" customWidth="1"/>
    <col min="25" max="25" width="10.5" style="4" hidden="1" customWidth="1"/>
    <col min="26" max="26" width="7" style="4" hidden="1" customWidth="1"/>
    <col min="27" max="16384" width="7" style="4"/>
  </cols>
  <sheetData>
    <row r="1" ht="21.75" customHeight="1" spans="1:4">
      <c r="A1" s="8" t="s">
        <v>1320</v>
      </c>
      <c r="B1" s="8"/>
      <c r="C1" s="8"/>
      <c r="D1" s="8"/>
    </row>
    <row r="2" ht="51.75" customHeight="1" spans="1:10">
      <c r="A2" s="80" t="s">
        <v>1321</v>
      </c>
      <c r="B2" s="81"/>
      <c r="C2" s="81"/>
      <c r="D2" s="81"/>
      <c r="H2" s="4"/>
      <c r="I2" s="4"/>
      <c r="J2" s="4"/>
    </row>
    <row r="3" spans="4:14">
      <c r="D3" s="68" t="s">
        <v>1322</v>
      </c>
      <c r="F3" s="4">
        <v>12.11</v>
      </c>
      <c r="H3" s="4">
        <v>12.22</v>
      </c>
      <c r="I3" s="4"/>
      <c r="J3" s="4"/>
      <c r="N3" s="4">
        <v>1.2</v>
      </c>
    </row>
    <row r="4" s="79" customFormat="1" ht="39.75" customHeight="1" spans="1:16">
      <c r="A4" s="82" t="s">
        <v>1323</v>
      </c>
      <c r="B4" s="13" t="s">
        <v>1324</v>
      </c>
      <c r="C4" s="13" t="s">
        <v>1325</v>
      </c>
      <c r="D4" s="82" t="s">
        <v>69</v>
      </c>
      <c r="E4" s="83"/>
      <c r="H4" s="84" t="s">
        <v>1326</v>
      </c>
      <c r="I4" s="84" t="s">
        <v>1327</v>
      </c>
      <c r="J4" s="84" t="s">
        <v>1328</v>
      </c>
      <c r="K4" s="90"/>
      <c r="N4" s="84" t="s">
        <v>1326</v>
      </c>
      <c r="O4" s="91" t="s">
        <v>1327</v>
      </c>
      <c r="P4" s="84" t="s">
        <v>1328</v>
      </c>
    </row>
    <row r="5" ht="39.75" customHeight="1" spans="1:26">
      <c r="A5" s="85" t="s">
        <v>1329</v>
      </c>
      <c r="B5" s="85" t="s">
        <v>1329</v>
      </c>
      <c r="C5" s="85" t="s">
        <v>1329</v>
      </c>
      <c r="D5" s="85" t="s">
        <v>1329</v>
      </c>
      <c r="E5" s="20">
        <v>105429</v>
      </c>
      <c r="F5" s="86">
        <v>595734.14</v>
      </c>
      <c r="G5" s="4">
        <f>104401+13602</f>
        <v>118003</v>
      </c>
      <c r="H5" s="5" t="s">
        <v>36</v>
      </c>
      <c r="I5" s="5" t="s">
        <v>1330</v>
      </c>
      <c r="J5" s="6">
        <v>596221.15</v>
      </c>
      <c r="K5" s="7" t="e">
        <f>H5-A5</f>
        <v>#VALUE!</v>
      </c>
      <c r="L5" s="36" t="e">
        <f>J5-#REF!</f>
        <v>#REF!</v>
      </c>
      <c r="M5" s="36">
        <v>75943</v>
      </c>
      <c r="N5" s="5" t="s">
        <v>36</v>
      </c>
      <c r="O5" s="5" t="s">
        <v>1330</v>
      </c>
      <c r="P5" s="6">
        <v>643048.95</v>
      </c>
      <c r="Q5" s="7" t="e">
        <f>N5-A5</f>
        <v>#VALUE!</v>
      </c>
      <c r="R5" s="36" t="e">
        <f>P5-#REF!</f>
        <v>#REF!</v>
      </c>
      <c r="T5" s="4">
        <v>717759</v>
      </c>
      <c r="V5" s="37" t="s">
        <v>36</v>
      </c>
      <c r="W5" s="37" t="s">
        <v>1330</v>
      </c>
      <c r="X5" s="38">
        <v>659380.53</v>
      </c>
      <c r="Y5" s="4" t="e">
        <f>#REF!-X5</f>
        <v>#REF!</v>
      </c>
      <c r="Z5" s="4" t="e">
        <f>V5-A5</f>
        <v>#VALUE!</v>
      </c>
    </row>
    <row r="6" ht="39.75" customHeight="1" spans="1:24">
      <c r="A6" s="85"/>
      <c r="B6" s="87"/>
      <c r="C6" s="87"/>
      <c r="D6" s="87"/>
      <c r="E6" s="20"/>
      <c r="F6" s="86"/>
      <c r="L6" s="36"/>
      <c r="M6" s="36"/>
      <c r="N6" s="5"/>
      <c r="O6" s="5"/>
      <c r="P6" s="6"/>
      <c r="Q6" s="7"/>
      <c r="R6" s="36"/>
      <c r="V6" s="37"/>
      <c r="W6" s="37"/>
      <c r="X6" s="38"/>
    </row>
    <row r="7" ht="39.75" customHeight="1" spans="1:24">
      <c r="A7" s="85"/>
      <c r="B7" s="87"/>
      <c r="C7" s="87"/>
      <c r="D7" s="87"/>
      <c r="E7" s="20"/>
      <c r="F7" s="86"/>
      <c r="L7" s="36"/>
      <c r="M7" s="36"/>
      <c r="N7" s="5"/>
      <c r="O7" s="5"/>
      <c r="P7" s="6"/>
      <c r="Q7" s="7"/>
      <c r="R7" s="36"/>
      <c r="V7" s="37"/>
      <c r="W7" s="37"/>
      <c r="X7" s="38"/>
    </row>
    <row r="8" ht="39.75" customHeight="1" spans="1:24">
      <c r="A8" s="85"/>
      <c r="B8" s="87"/>
      <c r="C8" s="87"/>
      <c r="D8" s="87"/>
      <c r="E8" s="20"/>
      <c r="F8" s="86"/>
      <c r="L8" s="36"/>
      <c r="M8" s="36"/>
      <c r="N8" s="5"/>
      <c r="O8" s="5"/>
      <c r="P8" s="6"/>
      <c r="Q8" s="7"/>
      <c r="R8" s="36"/>
      <c r="V8" s="37"/>
      <c r="W8" s="37"/>
      <c r="X8" s="38"/>
    </row>
    <row r="9" ht="39.75" customHeight="1" spans="1:24">
      <c r="A9" s="85"/>
      <c r="B9" s="87"/>
      <c r="C9" s="87"/>
      <c r="D9" s="87"/>
      <c r="E9" s="20"/>
      <c r="F9" s="86"/>
      <c r="L9" s="36"/>
      <c r="M9" s="36"/>
      <c r="N9" s="5"/>
      <c r="O9" s="5"/>
      <c r="P9" s="6"/>
      <c r="Q9" s="7"/>
      <c r="R9" s="36"/>
      <c r="V9" s="37"/>
      <c r="W9" s="37"/>
      <c r="X9" s="38"/>
    </row>
    <row r="10" ht="39.75" customHeight="1" spans="1:24">
      <c r="A10" s="85"/>
      <c r="B10" s="87"/>
      <c r="C10" s="87"/>
      <c r="D10" s="87"/>
      <c r="E10" s="20"/>
      <c r="F10" s="86"/>
      <c r="L10" s="36"/>
      <c r="M10" s="36"/>
      <c r="N10" s="5"/>
      <c r="O10" s="5"/>
      <c r="P10" s="6"/>
      <c r="Q10" s="7"/>
      <c r="R10" s="36"/>
      <c r="V10" s="37"/>
      <c r="W10" s="37"/>
      <c r="X10" s="38"/>
    </row>
    <row r="11" ht="39.75" customHeight="1" spans="1:24">
      <c r="A11" s="85"/>
      <c r="B11" s="88"/>
      <c r="C11" s="88"/>
      <c r="D11" s="88"/>
      <c r="E11" s="20"/>
      <c r="F11" s="36"/>
      <c r="L11" s="36"/>
      <c r="M11" s="36"/>
      <c r="N11" s="5"/>
      <c r="O11" s="5"/>
      <c r="P11" s="6"/>
      <c r="Q11" s="7"/>
      <c r="R11" s="36"/>
      <c r="V11" s="37"/>
      <c r="W11" s="37"/>
      <c r="X11" s="38"/>
    </row>
    <row r="12" ht="39.75" customHeight="1" spans="1:25">
      <c r="A12" s="13" t="s">
        <v>1331</v>
      </c>
      <c r="B12" s="85" t="s">
        <v>1332</v>
      </c>
      <c r="C12" s="85" t="s">
        <v>1332</v>
      </c>
      <c r="D12" s="85" t="s">
        <v>1332</v>
      </c>
      <c r="H12" s="89" t="str">
        <f t="shared" ref="H12:J12" si="0">""</f>
        <v/>
      </c>
      <c r="I12" s="89" t="str">
        <f t="shared" si="0"/>
        <v/>
      </c>
      <c r="J12" s="89" t="str">
        <f t="shared" si="0"/>
        <v/>
      </c>
      <c r="N12" s="89" t="str">
        <f t="shared" ref="N12:P12" si="1">""</f>
        <v/>
      </c>
      <c r="O12" s="92" t="str">
        <f t="shared" si="1"/>
        <v/>
      </c>
      <c r="P12" s="89" t="str">
        <f t="shared" si="1"/>
        <v/>
      </c>
      <c r="X12" s="93" t="e">
        <f>X13+#REF!+#REF!+#REF!+#REF!+#REF!+#REF!+#REF!+#REF!+#REF!+#REF!+#REF!+#REF!+#REF!+#REF!+#REF!+#REF!+#REF!+#REF!+#REF!+#REF!</f>
        <v>#REF!</v>
      </c>
      <c r="Y12" s="93" t="e">
        <f>Y13+#REF!+#REF!+#REF!+#REF!+#REF!+#REF!+#REF!+#REF!+#REF!+#REF!+#REF!+#REF!+#REF!+#REF!+#REF!+#REF!+#REF!+#REF!+#REF!+#REF!</f>
        <v>#REF!</v>
      </c>
    </row>
    <row r="13" ht="19.5" customHeight="1" spans="18:26">
      <c r="R13" s="36"/>
      <c r="V13" s="37" t="s">
        <v>71</v>
      </c>
      <c r="W13" s="37" t="s">
        <v>72</v>
      </c>
      <c r="X13" s="38">
        <v>19998</v>
      </c>
      <c r="Y13" s="4" t="e">
        <f>#REF!-X13</f>
        <v>#REF!</v>
      </c>
      <c r="Z13" s="4">
        <f t="shared" ref="Z13:Z15" si="2">V13-A13</f>
        <v>232</v>
      </c>
    </row>
    <row r="14" ht="19.5" customHeight="1" spans="18:26">
      <c r="R14" s="36"/>
      <c r="V14" s="37" t="s">
        <v>73</v>
      </c>
      <c r="W14" s="37" t="s">
        <v>74</v>
      </c>
      <c r="X14" s="38">
        <v>19998</v>
      </c>
      <c r="Y14" s="4" t="e">
        <f>#REF!-X14</f>
        <v>#REF!</v>
      </c>
      <c r="Z14" s="4">
        <f t="shared" si="2"/>
        <v>23203</v>
      </c>
    </row>
    <row r="15" ht="19.5" customHeight="1" spans="18:26">
      <c r="R15" s="36"/>
      <c r="V15" s="37" t="s">
        <v>75</v>
      </c>
      <c r="W15" s="37" t="s">
        <v>76</v>
      </c>
      <c r="X15" s="38">
        <v>19998</v>
      </c>
      <c r="Y15" s="4" t="e">
        <f>#REF!-X15</f>
        <v>#REF!</v>
      </c>
      <c r="Z15" s="4">
        <f t="shared" si="2"/>
        <v>2320301</v>
      </c>
    </row>
    <row r="16" ht="19.5" customHeight="1" spans="18:18">
      <c r="R16" s="36"/>
    </row>
    <row r="17" s="4" customFormat="1" ht="19.5" customHeight="1" spans="18:18">
      <c r="R17" s="36"/>
    </row>
    <row r="18" s="4" customFormat="1" ht="19.5" customHeight="1" spans="18:18">
      <c r="R18" s="36"/>
    </row>
    <row r="19" s="4" customFormat="1" ht="19.5" customHeight="1" spans="18:18">
      <c r="R19" s="36"/>
    </row>
    <row r="20" s="4" customFormat="1" ht="19.5" customHeight="1" spans="18:18">
      <c r="R20" s="36"/>
    </row>
    <row r="21" s="4" customFormat="1" ht="19.5" customHeight="1" spans="18:18">
      <c r="R21" s="36"/>
    </row>
    <row r="22" s="4" customFormat="1" ht="19.5" customHeight="1" spans="18:18">
      <c r="R22" s="36"/>
    </row>
    <row r="23" s="4" customFormat="1" ht="19.5" customHeight="1" spans="18:18">
      <c r="R23" s="36"/>
    </row>
    <row r="24" s="4" customFormat="1" ht="19.5" customHeight="1" spans="18:18">
      <c r="R24" s="36"/>
    </row>
    <row r="25" s="4" customFormat="1" ht="19.5" customHeight="1" spans="18:18">
      <c r="R25" s="36"/>
    </row>
    <row r="26" s="4" customFormat="1" ht="19.5" customHeight="1" spans="18:18">
      <c r="R26" s="36"/>
    </row>
    <row r="27" s="4" customFormat="1" ht="19.5" customHeight="1" spans="18:18">
      <c r="R27" s="36"/>
    </row>
    <row r="28" s="4" customFormat="1" ht="19.5" customHeight="1" spans="18:18">
      <c r="R28" s="36"/>
    </row>
  </sheetData>
  <mergeCells count="1">
    <mergeCell ref="A2:D2"/>
  </mergeCells>
  <printOptions horizontalCentered="1"/>
  <pageMargins left="0.747916666666667" right="0.747916666666667" top="0.984027777777778" bottom="0.984027777777778" header="0.511805555555556" footer="0.511805555555556"/>
  <pageSetup paperSize="9" scale="95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92"/>
  <sheetViews>
    <sheetView workbookViewId="0">
      <selection activeCell="C11" sqref="C11"/>
    </sheetView>
  </sheetViews>
  <sheetFormatPr defaultColWidth="7.875" defaultRowHeight="15.75" outlineLevelCol="1"/>
  <cols>
    <col min="1" max="2" width="37.625" style="62" customWidth="1"/>
    <col min="3" max="249" width="7.875" style="62"/>
    <col min="250" max="250" width="35.75" style="62" customWidth="1"/>
    <col min="251" max="251" width="7.875" style="62" hidden="1" customWidth="1"/>
    <col min="252" max="253" width="12" style="62" customWidth="1"/>
    <col min="254" max="254" width="8" style="62" customWidth="1"/>
    <col min="255" max="255" width="7.875" style="62" customWidth="1"/>
    <col min="256" max="257" width="7.875" style="62" hidden="1" customWidth="1"/>
    <col min="258" max="505" width="7.875" style="62"/>
    <col min="506" max="506" width="35.75" style="62" customWidth="1"/>
    <col min="507" max="507" width="7.875" style="62" hidden="1" customWidth="1"/>
    <col min="508" max="509" width="12" style="62" customWidth="1"/>
    <col min="510" max="510" width="8" style="62" customWidth="1"/>
    <col min="511" max="511" width="7.875" style="62" customWidth="1"/>
    <col min="512" max="513" width="7.875" style="62" hidden="1" customWidth="1"/>
    <col min="514" max="761" width="7.875" style="62"/>
    <col min="762" max="762" width="35.75" style="62" customWidth="1"/>
    <col min="763" max="763" width="7.875" style="62" hidden="1" customWidth="1"/>
    <col min="764" max="765" width="12" style="62" customWidth="1"/>
    <col min="766" max="766" width="8" style="62" customWidth="1"/>
    <col min="767" max="767" width="7.875" style="62" customWidth="1"/>
    <col min="768" max="769" width="7.875" style="62" hidden="1" customWidth="1"/>
    <col min="770" max="1017" width="7.875" style="62"/>
    <col min="1018" max="1018" width="35.75" style="62" customWidth="1"/>
    <col min="1019" max="1019" width="7.875" style="62" hidden="1" customWidth="1"/>
    <col min="1020" max="1021" width="12" style="62" customWidth="1"/>
    <col min="1022" max="1022" width="8" style="62" customWidth="1"/>
    <col min="1023" max="1023" width="7.875" style="62" customWidth="1"/>
    <col min="1024" max="1025" width="7.875" style="62" hidden="1" customWidth="1"/>
    <col min="1026" max="1273" width="7.875" style="62"/>
    <col min="1274" max="1274" width="35.75" style="62" customWidth="1"/>
    <col min="1275" max="1275" width="7.875" style="62" hidden="1" customWidth="1"/>
    <col min="1276" max="1277" width="12" style="62" customWidth="1"/>
    <col min="1278" max="1278" width="8" style="62" customWidth="1"/>
    <col min="1279" max="1279" width="7.875" style="62" customWidth="1"/>
    <col min="1280" max="1281" width="7.875" style="62" hidden="1" customWidth="1"/>
    <col min="1282" max="1529" width="7.875" style="62"/>
    <col min="1530" max="1530" width="35.75" style="62" customWidth="1"/>
    <col min="1531" max="1531" width="7.875" style="62" hidden="1" customWidth="1"/>
    <col min="1532" max="1533" width="12" style="62" customWidth="1"/>
    <col min="1534" max="1534" width="8" style="62" customWidth="1"/>
    <col min="1535" max="1535" width="7.875" style="62" customWidth="1"/>
    <col min="1536" max="1537" width="7.875" style="62" hidden="1" customWidth="1"/>
    <col min="1538" max="1785" width="7.875" style="62"/>
    <col min="1786" max="1786" width="35.75" style="62" customWidth="1"/>
    <col min="1787" max="1787" width="7.875" style="62" hidden="1" customWidth="1"/>
    <col min="1788" max="1789" width="12" style="62" customWidth="1"/>
    <col min="1790" max="1790" width="8" style="62" customWidth="1"/>
    <col min="1791" max="1791" width="7.875" style="62" customWidth="1"/>
    <col min="1792" max="1793" width="7.875" style="62" hidden="1" customWidth="1"/>
    <col min="1794" max="2041" width="7.875" style="62"/>
    <col min="2042" max="2042" width="35.75" style="62" customWidth="1"/>
    <col min="2043" max="2043" width="7.875" style="62" hidden="1" customWidth="1"/>
    <col min="2044" max="2045" width="12" style="62" customWidth="1"/>
    <col min="2046" max="2046" width="8" style="62" customWidth="1"/>
    <col min="2047" max="2047" width="7.875" style="62" customWidth="1"/>
    <col min="2048" max="2049" width="7.875" style="62" hidden="1" customWidth="1"/>
    <col min="2050" max="2297" width="7.875" style="62"/>
    <col min="2298" max="2298" width="35.75" style="62" customWidth="1"/>
    <col min="2299" max="2299" width="7.875" style="62" hidden="1" customWidth="1"/>
    <col min="2300" max="2301" width="12" style="62" customWidth="1"/>
    <col min="2302" max="2302" width="8" style="62" customWidth="1"/>
    <col min="2303" max="2303" width="7.875" style="62" customWidth="1"/>
    <col min="2304" max="2305" width="7.875" style="62" hidden="1" customWidth="1"/>
    <col min="2306" max="2553" width="7.875" style="62"/>
    <col min="2554" max="2554" width="35.75" style="62" customWidth="1"/>
    <col min="2555" max="2555" width="7.875" style="62" hidden="1" customWidth="1"/>
    <col min="2556" max="2557" width="12" style="62" customWidth="1"/>
    <col min="2558" max="2558" width="8" style="62" customWidth="1"/>
    <col min="2559" max="2559" width="7.875" style="62" customWidth="1"/>
    <col min="2560" max="2561" width="7.875" style="62" hidden="1" customWidth="1"/>
    <col min="2562" max="2809" width="7.875" style="62"/>
    <col min="2810" max="2810" width="35.75" style="62" customWidth="1"/>
    <col min="2811" max="2811" width="7.875" style="62" hidden="1" customWidth="1"/>
    <col min="2812" max="2813" width="12" style="62" customWidth="1"/>
    <col min="2814" max="2814" width="8" style="62" customWidth="1"/>
    <col min="2815" max="2815" width="7.875" style="62" customWidth="1"/>
    <col min="2816" max="2817" width="7.875" style="62" hidden="1" customWidth="1"/>
    <col min="2818" max="3065" width="7.875" style="62"/>
    <col min="3066" max="3066" width="35.75" style="62" customWidth="1"/>
    <col min="3067" max="3067" width="7.875" style="62" hidden="1" customWidth="1"/>
    <col min="3068" max="3069" width="12" style="62" customWidth="1"/>
    <col min="3070" max="3070" width="8" style="62" customWidth="1"/>
    <col min="3071" max="3071" width="7.875" style="62" customWidth="1"/>
    <col min="3072" max="3073" width="7.875" style="62" hidden="1" customWidth="1"/>
    <col min="3074" max="3321" width="7.875" style="62"/>
    <col min="3322" max="3322" width="35.75" style="62" customWidth="1"/>
    <col min="3323" max="3323" width="7.875" style="62" hidden="1" customWidth="1"/>
    <col min="3324" max="3325" width="12" style="62" customWidth="1"/>
    <col min="3326" max="3326" width="8" style="62" customWidth="1"/>
    <col min="3327" max="3327" width="7.875" style="62" customWidth="1"/>
    <col min="3328" max="3329" width="7.875" style="62" hidden="1" customWidth="1"/>
    <col min="3330" max="3577" width="7.875" style="62"/>
    <col min="3578" max="3578" width="35.75" style="62" customWidth="1"/>
    <col min="3579" max="3579" width="7.875" style="62" hidden="1" customWidth="1"/>
    <col min="3580" max="3581" width="12" style="62" customWidth="1"/>
    <col min="3582" max="3582" width="8" style="62" customWidth="1"/>
    <col min="3583" max="3583" width="7.875" style="62" customWidth="1"/>
    <col min="3584" max="3585" width="7.875" style="62" hidden="1" customWidth="1"/>
    <col min="3586" max="3833" width="7.875" style="62"/>
    <col min="3834" max="3834" width="35.75" style="62" customWidth="1"/>
    <col min="3835" max="3835" width="7.875" style="62" hidden="1" customWidth="1"/>
    <col min="3836" max="3837" width="12" style="62" customWidth="1"/>
    <col min="3838" max="3838" width="8" style="62" customWidth="1"/>
    <col min="3839" max="3839" width="7.875" style="62" customWidth="1"/>
    <col min="3840" max="3841" width="7.875" style="62" hidden="1" customWidth="1"/>
    <col min="3842" max="4089" width="7.875" style="62"/>
    <col min="4090" max="4090" width="35.75" style="62" customWidth="1"/>
    <col min="4091" max="4091" width="7.875" style="62" hidden="1" customWidth="1"/>
    <col min="4092" max="4093" width="12" style="62" customWidth="1"/>
    <col min="4094" max="4094" width="8" style="62" customWidth="1"/>
    <col min="4095" max="4095" width="7.875" style="62" customWidth="1"/>
    <col min="4096" max="4097" width="7.875" style="62" hidden="1" customWidth="1"/>
    <col min="4098" max="4345" width="7.875" style="62"/>
    <col min="4346" max="4346" width="35.75" style="62" customWidth="1"/>
    <col min="4347" max="4347" width="7.875" style="62" hidden="1" customWidth="1"/>
    <col min="4348" max="4349" width="12" style="62" customWidth="1"/>
    <col min="4350" max="4350" width="8" style="62" customWidth="1"/>
    <col min="4351" max="4351" width="7.875" style="62" customWidth="1"/>
    <col min="4352" max="4353" width="7.875" style="62" hidden="1" customWidth="1"/>
    <col min="4354" max="4601" width="7.875" style="62"/>
    <col min="4602" max="4602" width="35.75" style="62" customWidth="1"/>
    <col min="4603" max="4603" width="7.875" style="62" hidden="1" customWidth="1"/>
    <col min="4604" max="4605" width="12" style="62" customWidth="1"/>
    <col min="4606" max="4606" width="8" style="62" customWidth="1"/>
    <col min="4607" max="4607" width="7.875" style="62" customWidth="1"/>
    <col min="4608" max="4609" width="7.875" style="62" hidden="1" customWidth="1"/>
    <col min="4610" max="4857" width="7.875" style="62"/>
    <col min="4858" max="4858" width="35.75" style="62" customWidth="1"/>
    <col min="4859" max="4859" width="7.875" style="62" hidden="1" customWidth="1"/>
    <col min="4860" max="4861" width="12" style="62" customWidth="1"/>
    <col min="4862" max="4862" width="8" style="62" customWidth="1"/>
    <col min="4863" max="4863" width="7.875" style="62" customWidth="1"/>
    <col min="4864" max="4865" width="7.875" style="62" hidden="1" customWidth="1"/>
    <col min="4866" max="5113" width="7.875" style="62"/>
    <col min="5114" max="5114" width="35.75" style="62" customWidth="1"/>
    <col min="5115" max="5115" width="7.875" style="62" hidden="1" customWidth="1"/>
    <col min="5116" max="5117" width="12" style="62" customWidth="1"/>
    <col min="5118" max="5118" width="8" style="62" customWidth="1"/>
    <col min="5119" max="5119" width="7.875" style="62" customWidth="1"/>
    <col min="5120" max="5121" width="7.875" style="62" hidden="1" customWidth="1"/>
    <col min="5122" max="5369" width="7.875" style="62"/>
    <col min="5370" max="5370" width="35.75" style="62" customWidth="1"/>
    <col min="5371" max="5371" width="7.875" style="62" hidden="1" customWidth="1"/>
    <col min="5372" max="5373" width="12" style="62" customWidth="1"/>
    <col min="5374" max="5374" width="8" style="62" customWidth="1"/>
    <col min="5375" max="5375" width="7.875" style="62" customWidth="1"/>
    <col min="5376" max="5377" width="7.875" style="62" hidden="1" customWidth="1"/>
    <col min="5378" max="5625" width="7.875" style="62"/>
    <col min="5626" max="5626" width="35.75" style="62" customWidth="1"/>
    <col min="5627" max="5627" width="7.875" style="62" hidden="1" customWidth="1"/>
    <col min="5628" max="5629" width="12" style="62" customWidth="1"/>
    <col min="5630" max="5630" width="8" style="62" customWidth="1"/>
    <col min="5631" max="5631" width="7.875" style="62" customWidth="1"/>
    <col min="5632" max="5633" width="7.875" style="62" hidden="1" customWidth="1"/>
    <col min="5634" max="5881" width="7.875" style="62"/>
    <col min="5882" max="5882" width="35.75" style="62" customWidth="1"/>
    <col min="5883" max="5883" width="7.875" style="62" hidden="1" customWidth="1"/>
    <col min="5884" max="5885" width="12" style="62" customWidth="1"/>
    <col min="5886" max="5886" width="8" style="62" customWidth="1"/>
    <col min="5887" max="5887" width="7.875" style="62" customWidth="1"/>
    <col min="5888" max="5889" width="7.875" style="62" hidden="1" customWidth="1"/>
    <col min="5890" max="6137" width="7.875" style="62"/>
    <col min="6138" max="6138" width="35.75" style="62" customWidth="1"/>
    <col min="6139" max="6139" width="7.875" style="62" hidden="1" customWidth="1"/>
    <col min="6140" max="6141" width="12" style="62" customWidth="1"/>
    <col min="6142" max="6142" width="8" style="62" customWidth="1"/>
    <col min="6143" max="6143" width="7.875" style="62" customWidth="1"/>
    <col min="6144" max="6145" width="7.875" style="62" hidden="1" customWidth="1"/>
    <col min="6146" max="6393" width="7.875" style="62"/>
    <col min="6394" max="6394" width="35.75" style="62" customWidth="1"/>
    <col min="6395" max="6395" width="7.875" style="62" hidden="1" customWidth="1"/>
    <col min="6396" max="6397" width="12" style="62" customWidth="1"/>
    <col min="6398" max="6398" width="8" style="62" customWidth="1"/>
    <col min="6399" max="6399" width="7.875" style="62" customWidth="1"/>
    <col min="6400" max="6401" width="7.875" style="62" hidden="1" customWidth="1"/>
    <col min="6402" max="6649" width="7.875" style="62"/>
    <col min="6650" max="6650" width="35.75" style="62" customWidth="1"/>
    <col min="6651" max="6651" width="7.875" style="62" hidden="1" customWidth="1"/>
    <col min="6652" max="6653" width="12" style="62" customWidth="1"/>
    <col min="6654" max="6654" width="8" style="62" customWidth="1"/>
    <col min="6655" max="6655" width="7.875" style="62" customWidth="1"/>
    <col min="6656" max="6657" width="7.875" style="62" hidden="1" customWidth="1"/>
    <col min="6658" max="6905" width="7.875" style="62"/>
    <col min="6906" max="6906" width="35.75" style="62" customWidth="1"/>
    <col min="6907" max="6907" width="7.875" style="62" hidden="1" customWidth="1"/>
    <col min="6908" max="6909" width="12" style="62" customWidth="1"/>
    <col min="6910" max="6910" width="8" style="62" customWidth="1"/>
    <col min="6911" max="6911" width="7.875" style="62" customWidth="1"/>
    <col min="6912" max="6913" width="7.875" style="62" hidden="1" customWidth="1"/>
    <col min="6914" max="7161" width="7.875" style="62"/>
    <col min="7162" max="7162" width="35.75" style="62" customWidth="1"/>
    <col min="7163" max="7163" width="7.875" style="62" hidden="1" customWidth="1"/>
    <col min="7164" max="7165" width="12" style="62" customWidth="1"/>
    <col min="7166" max="7166" width="8" style="62" customWidth="1"/>
    <col min="7167" max="7167" width="7.875" style="62" customWidth="1"/>
    <col min="7168" max="7169" width="7.875" style="62" hidden="1" customWidth="1"/>
    <col min="7170" max="7417" width="7.875" style="62"/>
    <col min="7418" max="7418" width="35.75" style="62" customWidth="1"/>
    <col min="7419" max="7419" width="7.875" style="62" hidden="1" customWidth="1"/>
    <col min="7420" max="7421" width="12" style="62" customWidth="1"/>
    <col min="7422" max="7422" width="8" style="62" customWidth="1"/>
    <col min="7423" max="7423" width="7.875" style="62" customWidth="1"/>
    <col min="7424" max="7425" width="7.875" style="62" hidden="1" customWidth="1"/>
    <col min="7426" max="7673" width="7.875" style="62"/>
    <col min="7674" max="7674" width="35.75" style="62" customWidth="1"/>
    <col min="7675" max="7675" width="7.875" style="62" hidden="1" customWidth="1"/>
    <col min="7676" max="7677" width="12" style="62" customWidth="1"/>
    <col min="7678" max="7678" width="8" style="62" customWidth="1"/>
    <col min="7679" max="7679" width="7.875" style="62" customWidth="1"/>
    <col min="7680" max="7681" width="7.875" style="62" hidden="1" customWidth="1"/>
    <col min="7682" max="7929" width="7.875" style="62"/>
    <col min="7930" max="7930" width="35.75" style="62" customWidth="1"/>
    <col min="7931" max="7931" width="7.875" style="62" hidden="1" customWidth="1"/>
    <col min="7932" max="7933" width="12" style="62" customWidth="1"/>
    <col min="7934" max="7934" width="8" style="62" customWidth="1"/>
    <col min="7935" max="7935" width="7.875" style="62" customWidth="1"/>
    <col min="7936" max="7937" width="7.875" style="62" hidden="1" customWidth="1"/>
    <col min="7938" max="8185" width="7.875" style="62"/>
    <col min="8186" max="8186" width="35.75" style="62" customWidth="1"/>
    <col min="8187" max="8187" width="7.875" style="62" hidden="1" customWidth="1"/>
    <col min="8188" max="8189" width="12" style="62" customWidth="1"/>
    <col min="8190" max="8190" width="8" style="62" customWidth="1"/>
    <col min="8191" max="8191" width="7.875" style="62" customWidth="1"/>
    <col min="8192" max="8193" width="7.875" style="62" hidden="1" customWidth="1"/>
    <col min="8194" max="8441" width="7.875" style="62"/>
    <col min="8442" max="8442" width="35.75" style="62" customWidth="1"/>
    <col min="8443" max="8443" width="7.875" style="62" hidden="1" customWidth="1"/>
    <col min="8444" max="8445" width="12" style="62" customWidth="1"/>
    <col min="8446" max="8446" width="8" style="62" customWidth="1"/>
    <col min="8447" max="8447" width="7.875" style="62" customWidth="1"/>
    <col min="8448" max="8449" width="7.875" style="62" hidden="1" customWidth="1"/>
    <col min="8450" max="8697" width="7.875" style="62"/>
    <col min="8698" max="8698" width="35.75" style="62" customWidth="1"/>
    <col min="8699" max="8699" width="7.875" style="62" hidden="1" customWidth="1"/>
    <col min="8700" max="8701" width="12" style="62" customWidth="1"/>
    <col min="8702" max="8702" width="8" style="62" customWidth="1"/>
    <col min="8703" max="8703" width="7.875" style="62" customWidth="1"/>
    <col min="8704" max="8705" width="7.875" style="62" hidden="1" customWidth="1"/>
    <col min="8706" max="8953" width="7.875" style="62"/>
    <col min="8954" max="8954" width="35.75" style="62" customWidth="1"/>
    <col min="8955" max="8955" width="7.875" style="62" hidden="1" customWidth="1"/>
    <col min="8956" max="8957" width="12" style="62" customWidth="1"/>
    <col min="8958" max="8958" width="8" style="62" customWidth="1"/>
    <col min="8959" max="8959" width="7.875" style="62" customWidth="1"/>
    <col min="8960" max="8961" width="7.875" style="62" hidden="1" customWidth="1"/>
    <col min="8962" max="9209" width="7.875" style="62"/>
    <col min="9210" max="9210" width="35.75" style="62" customWidth="1"/>
    <col min="9211" max="9211" width="7.875" style="62" hidden="1" customWidth="1"/>
    <col min="9212" max="9213" width="12" style="62" customWidth="1"/>
    <col min="9214" max="9214" width="8" style="62" customWidth="1"/>
    <col min="9215" max="9215" width="7.875" style="62" customWidth="1"/>
    <col min="9216" max="9217" width="7.875" style="62" hidden="1" customWidth="1"/>
    <col min="9218" max="9465" width="7.875" style="62"/>
    <col min="9466" max="9466" width="35.75" style="62" customWidth="1"/>
    <col min="9467" max="9467" width="7.875" style="62" hidden="1" customWidth="1"/>
    <col min="9468" max="9469" width="12" style="62" customWidth="1"/>
    <col min="9470" max="9470" width="8" style="62" customWidth="1"/>
    <col min="9471" max="9471" width="7.875" style="62" customWidth="1"/>
    <col min="9472" max="9473" width="7.875" style="62" hidden="1" customWidth="1"/>
    <col min="9474" max="9721" width="7.875" style="62"/>
    <col min="9722" max="9722" width="35.75" style="62" customWidth="1"/>
    <col min="9723" max="9723" width="7.875" style="62" hidden="1" customWidth="1"/>
    <col min="9724" max="9725" width="12" style="62" customWidth="1"/>
    <col min="9726" max="9726" width="8" style="62" customWidth="1"/>
    <col min="9727" max="9727" width="7.875" style="62" customWidth="1"/>
    <col min="9728" max="9729" width="7.875" style="62" hidden="1" customWidth="1"/>
    <col min="9730" max="9977" width="7.875" style="62"/>
    <col min="9978" max="9978" width="35.75" style="62" customWidth="1"/>
    <col min="9979" max="9979" width="7.875" style="62" hidden="1" customWidth="1"/>
    <col min="9980" max="9981" width="12" style="62" customWidth="1"/>
    <col min="9982" max="9982" width="8" style="62" customWidth="1"/>
    <col min="9983" max="9983" width="7.875" style="62" customWidth="1"/>
    <col min="9984" max="9985" width="7.875" style="62" hidden="1" customWidth="1"/>
    <col min="9986" max="10233" width="7.875" style="62"/>
    <col min="10234" max="10234" width="35.75" style="62" customWidth="1"/>
    <col min="10235" max="10235" width="7.875" style="62" hidden="1" customWidth="1"/>
    <col min="10236" max="10237" width="12" style="62" customWidth="1"/>
    <col min="10238" max="10238" width="8" style="62" customWidth="1"/>
    <col min="10239" max="10239" width="7.875" style="62" customWidth="1"/>
    <col min="10240" max="10241" width="7.875" style="62" hidden="1" customWidth="1"/>
    <col min="10242" max="10489" width="7.875" style="62"/>
    <col min="10490" max="10490" width="35.75" style="62" customWidth="1"/>
    <col min="10491" max="10491" width="7.875" style="62" hidden="1" customWidth="1"/>
    <col min="10492" max="10493" width="12" style="62" customWidth="1"/>
    <col min="10494" max="10494" width="8" style="62" customWidth="1"/>
    <col min="10495" max="10495" width="7.875" style="62" customWidth="1"/>
    <col min="10496" max="10497" width="7.875" style="62" hidden="1" customWidth="1"/>
    <col min="10498" max="10745" width="7.875" style="62"/>
    <col min="10746" max="10746" width="35.75" style="62" customWidth="1"/>
    <col min="10747" max="10747" width="7.875" style="62" hidden="1" customWidth="1"/>
    <col min="10748" max="10749" width="12" style="62" customWidth="1"/>
    <col min="10750" max="10750" width="8" style="62" customWidth="1"/>
    <col min="10751" max="10751" width="7.875" style="62" customWidth="1"/>
    <col min="10752" max="10753" width="7.875" style="62" hidden="1" customWidth="1"/>
    <col min="10754" max="11001" width="7.875" style="62"/>
    <col min="11002" max="11002" width="35.75" style="62" customWidth="1"/>
    <col min="11003" max="11003" width="7.875" style="62" hidden="1" customWidth="1"/>
    <col min="11004" max="11005" width="12" style="62" customWidth="1"/>
    <col min="11006" max="11006" width="8" style="62" customWidth="1"/>
    <col min="11007" max="11007" width="7.875" style="62" customWidth="1"/>
    <col min="11008" max="11009" width="7.875" style="62" hidden="1" customWidth="1"/>
    <col min="11010" max="11257" width="7.875" style="62"/>
    <col min="11258" max="11258" width="35.75" style="62" customWidth="1"/>
    <col min="11259" max="11259" width="7.875" style="62" hidden="1" customWidth="1"/>
    <col min="11260" max="11261" width="12" style="62" customWidth="1"/>
    <col min="11262" max="11262" width="8" style="62" customWidth="1"/>
    <col min="11263" max="11263" width="7.875" style="62" customWidth="1"/>
    <col min="11264" max="11265" width="7.875" style="62" hidden="1" customWidth="1"/>
    <col min="11266" max="11513" width="7.875" style="62"/>
    <col min="11514" max="11514" width="35.75" style="62" customWidth="1"/>
    <col min="11515" max="11515" width="7.875" style="62" hidden="1" customWidth="1"/>
    <col min="11516" max="11517" width="12" style="62" customWidth="1"/>
    <col min="11518" max="11518" width="8" style="62" customWidth="1"/>
    <col min="11519" max="11519" width="7.875" style="62" customWidth="1"/>
    <col min="11520" max="11521" width="7.875" style="62" hidden="1" customWidth="1"/>
    <col min="11522" max="11769" width="7.875" style="62"/>
    <col min="11770" max="11770" width="35.75" style="62" customWidth="1"/>
    <col min="11771" max="11771" width="7.875" style="62" hidden="1" customWidth="1"/>
    <col min="11772" max="11773" width="12" style="62" customWidth="1"/>
    <col min="11774" max="11774" width="8" style="62" customWidth="1"/>
    <col min="11775" max="11775" width="7.875" style="62" customWidth="1"/>
    <col min="11776" max="11777" width="7.875" style="62" hidden="1" customWidth="1"/>
    <col min="11778" max="12025" width="7.875" style="62"/>
    <col min="12026" max="12026" width="35.75" style="62" customWidth="1"/>
    <col min="12027" max="12027" width="7.875" style="62" hidden="1" customWidth="1"/>
    <col min="12028" max="12029" width="12" style="62" customWidth="1"/>
    <col min="12030" max="12030" width="8" style="62" customWidth="1"/>
    <col min="12031" max="12031" width="7.875" style="62" customWidth="1"/>
    <col min="12032" max="12033" width="7.875" style="62" hidden="1" customWidth="1"/>
    <col min="12034" max="12281" width="7.875" style="62"/>
    <col min="12282" max="12282" width="35.75" style="62" customWidth="1"/>
    <col min="12283" max="12283" width="7.875" style="62" hidden="1" customWidth="1"/>
    <col min="12284" max="12285" width="12" style="62" customWidth="1"/>
    <col min="12286" max="12286" width="8" style="62" customWidth="1"/>
    <col min="12287" max="12287" width="7.875" style="62" customWidth="1"/>
    <col min="12288" max="12289" width="7.875" style="62" hidden="1" customWidth="1"/>
    <col min="12290" max="12537" width="7.875" style="62"/>
    <col min="12538" max="12538" width="35.75" style="62" customWidth="1"/>
    <col min="12539" max="12539" width="7.875" style="62" hidden="1" customWidth="1"/>
    <col min="12540" max="12541" width="12" style="62" customWidth="1"/>
    <col min="12542" max="12542" width="8" style="62" customWidth="1"/>
    <col min="12543" max="12543" width="7.875" style="62" customWidth="1"/>
    <col min="12544" max="12545" width="7.875" style="62" hidden="1" customWidth="1"/>
    <col min="12546" max="12793" width="7.875" style="62"/>
    <col min="12794" max="12794" width="35.75" style="62" customWidth="1"/>
    <col min="12795" max="12795" width="7.875" style="62" hidden="1" customWidth="1"/>
    <col min="12796" max="12797" width="12" style="62" customWidth="1"/>
    <col min="12798" max="12798" width="8" style="62" customWidth="1"/>
    <col min="12799" max="12799" width="7.875" style="62" customWidth="1"/>
    <col min="12800" max="12801" width="7.875" style="62" hidden="1" customWidth="1"/>
    <col min="12802" max="13049" width="7.875" style="62"/>
    <col min="13050" max="13050" width="35.75" style="62" customWidth="1"/>
    <col min="13051" max="13051" width="7.875" style="62" hidden="1" customWidth="1"/>
    <col min="13052" max="13053" width="12" style="62" customWidth="1"/>
    <col min="13054" max="13054" width="8" style="62" customWidth="1"/>
    <col min="13055" max="13055" width="7.875" style="62" customWidth="1"/>
    <col min="13056" max="13057" width="7.875" style="62" hidden="1" customWidth="1"/>
    <col min="13058" max="13305" width="7.875" style="62"/>
    <col min="13306" max="13306" width="35.75" style="62" customWidth="1"/>
    <col min="13307" max="13307" width="7.875" style="62" hidden="1" customWidth="1"/>
    <col min="13308" max="13309" width="12" style="62" customWidth="1"/>
    <col min="13310" max="13310" width="8" style="62" customWidth="1"/>
    <col min="13311" max="13311" width="7.875" style="62" customWidth="1"/>
    <col min="13312" max="13313" width="7.875" style="62" hidden="1" customWidth="1"/>
    <col min="13314" max="13561" width="7.875" style="62"/>
    <col min="13562" max="13562" width="35.75" style="62" customWidth="1"/>
    <col min="13563" max="13563" width="7.875" style="62" hidden="1" customWidth="1"/>
    <col min="13564" max="13565" width="12" style="62" customWidth="1"/>
    <col min="13566" max="13566" width="8" style="62" customWidth="1"/>
    <col min="13567" max="13567" width="7.875" style="62" customWidth="1"/>
    <col min="13568" max="13569" width="7.875" style="62" hidden="1" customWidth="1"/>
    <col min="13570" max="13817" width="7.875" style="62"/>
    <col min="13818" max="13818" width="35.75" style="62" customWidth="1"/>
    <col min="13819" max="13819" width="7.875" style="62" hidden="1" customWidth="1"/>
    <col min="13820" max="13821" width="12" style="62" customWidth="1"/>
    <col min="13822" max="13822" width="8" style="62" customWidth="1"/>
    <col min="13823" max="13823" width="7.875" style="62" customWidth="1"/>
    <col min="13824" max="13825" width="7.875" style="62" hidden="1" customWidth="1"/>
    <col min="13826" max="14073" width="7.875" style="62"/>
    <col min="14074" max="14074" width="35.75" style="62" customWidth="1"/>
    <col min="14075" max="14075" width="7.875" style="62" hidden="1" customWidth="1"/>
    <col min="14076" max="14077" width="12" style="62" customWidth="1"/>
    <col min="14078" max="14078" width="8" style="62" customWidth="1"/>
    <col min="14079" max="14079" width="7.875" style="62" customWidth="1"/>
    <col min="14080" max="14081" width="7.875" style="62" hidden="1" customWidth="1"/>
    <col min="14082" max="14329" width="7.875" style="62"/>
    <col min="14330" max="14330" width="35.75" style="62" customWidth="1"/>
    <col min="14331" max="14331" width="7.875" style="62" hidden="1" customWidth="1"/>
    <col min="14332" max="14333" width="12" style="62" customWidth="1"/>
    <col min="14334" max="14334" width="8" style="62" customWidth="1"/>
    <col min="14335" max="14335" width="7.875" style="62" customWidth="1"/>
    <col min="14336" max="14337" width="7.875" style="62" hidden="1" customWidth="1"/>
    <col min="14338" max="14585" width="7.875" style="62"/>
    <col min="14586" max="14586" width="35.75" style="62" customWidth="1"/>
    <col min="14587" max="14587" width="7.875" style="62" hidden="1" customWidth="1"/>
    <col min="14588" max="14589" width="12" style="62" customWidth="1"/>
    <col min="14590" max="14590" width="8" style="62" customWidth="1"/>
    <col min="14591" max="14591" width="7.875" style="62" customWidth="1"/>
    <col min="14592" max="14593" width="7.875" style="62" hidden="1" customWidth="1"/>
    <col min="14594" max="14841" width="7.875" style="62"/>
    <col min="14842" max="14842" width="35.75" style="62" customWidth="1"/>
    <col min="14843" max="14843" width="7.875" style="62" hidden="1" customWidth="1"/>
    <col min="14844" max="14845" width="12" style="62" customWidth="1"/>
    <col min="14846" max="14846" width="8" style="62" customWidth="1"/>
    <col min="14847" max="14847" width="7.875" style="62" customWidth="1"/>
    <col min="14848" max="14849" width="7.875" style="62" hidden="1" customWidth="1"/>
    <col min="14850" max="15097" width="7.875" style="62"/>
    <col min="15098" max="15098" width="35.75" style="62" customWidth="1"/>
    <col min="15099" max="15099" width="7.875" style="62" hidden="1" customWidth="1"/>
    <col min="15100" max="15101" width="12" style="62" customWidth="1"/>
    <col min="15102" max="15102" width="8" style="62" customWidth="1"/>
    <col min="15103" max="15103" width="7.875" style="62" customWidth="1"/>
    <col min="15104" max="15105" width="7.875" style="62" hidden="1" customWidth="1"/>
    <col min="15106" max="15353" width="7.875" style="62"/>
    <col min="15354" max="15354" width="35.75" style="62" customWidth="1"/>
    <col min="15355" max="15355" width="7.875" style="62" hidden="1" customWidth="1"/>
    <col min="15356" max="15357" width="12" style="62" customWidth="1"/>
    <col min="15358" max="15358" width="8" style="62" customWidth="1"/>
    <col min="15359" max="15359" width="7.875" style="62" customWidth="1"/>
    <col min="15360" max="15361" width="7.875" style="62" hidden="1" customWidth="1"/>
    <col min="15362" max="15609" width="7.875" style="62"/>
    <col min="15610" max="15610" width="35.75" style="62" customWidth="1"/>
    <col min="15611" max="15611" width="7.875" style="62" hidden="1" customWidth="1"/>
    <col min="15612" max="15613" width="12" style="62" customWidth="1"/>
    <col min="15614" max="15614" width="8" style="62" customWidth="1"/>
    <col min="15615" max="15615" width="7.875" style="62" customWidth="1"/>
    <col min="15616" max="15617" width="7.875" style="62" hidden="1" customWidth="1"/>
    <col min="15618" max="15865" width="7.875" style="62"/>
    <col min="15866" max="15866" width="35.75" style="62" customWidth="1"/>
    <col min="15867" max="15867" width="7.875" style="62" hidden="1" customWidth="1"/>
    <col min="15868" max="15869" width="12" style="62" customWidth="1"/>
    <col min="15870" max="15870" width="8" style="62" customWidth="1"/>
    <col min="15871" max="15871" width="7.875" style="62" customWidth="1"/>
    <col min="15872" max="15873" width="7.875" style="62" hidden="1" customWidth="1"/>
    <col min="15874" max="16121" width="7.875" style="62"/>
    <col min="16122" max="16122" width="35.75" style="62" customWidth="1"/>
    <col min="16123" max="16123" width="7.875" style="62" hidden="1" customWidth="1"/>
    <col min="16124" max="16125" width="12" style="62" customWidth="1"/>
    <col min="16126" max="16126" width="8" style="62" customWidth="1"/>
    <col min="16127" max="16127" width="7.875" style="62" customWidth="1"/>
    <col min="16128" max="16129" width="7.875" style="62" hidden="1" customWidth="1"/>
    <col min="16130" max="16384" width="7.875" style="62"/>
  </cols>
  <sheetData>
    <row r="1" ht="27" customHeight="1" spans="1:2">
      <c r="A1" s="63" t="s">
        <v>1333</v>
      </c>
      <c r="B1" s="64"/>
    </row>
    <row r="2" ht="39.95" customHeight="1" spans="1:2">
      <c r="A2" s="65" t="s">
        <v>1334</v>
      </c>
      <c r="B2" s="66"/>
    </row>
    <row r="3" s="58" customFormat="1" ht="18.75" customHeight="1" spans="1:2">
      <c r="A3" s="67"/>
      <c r="B3" s="68" t="s">
        <v>1322</v>
      </c>
    </row>
    <row r="4" s="59" customFormat="1" ht="53.25" customHeight="1" spans="1:2">
      <c r="A4" s="69" t="s">
        <v>1335</v>
      </c>
      <c r="B4" s="70" t="s">
        <v>4</v>
      </c>
    </row>
    <row r="5" s="60" customFormat="1" ht="53.25" customHeight="1" spans="1:2">
      <c r="A5" s="85" t="s">
        <v>1329</v>
      </c>
      <c r="B5" s="85" t="s">
        <v>1329</v>
      </c>
    </row>
    <row r="6" s="60" customFormat="1" ht="25.5" customHeight="1" spans="1:2">
      <c r="A6" s="147"/>
      <c r="B6" s="85"/>
    </row>
    <row r="7" s="60" customFormat="1" ht="25.5" customHeight="1" spans="1:2">
      <c r="A7" s="147"/>
      <c r="B7" s="85"/>
    </row>
    <row r="8" s="60" customFormat="1" ht="25.5" customHeight="1" spans="1:2">
      <c r="A8" s="147"/>
      <c r="B8" s="85"/>
    </row>
    <row r="9" s="60" customFormat="1" ht="25.5" customHeight="1" spans="1:2">
      <c r="A9" s="147"/>
      <c r="B9" s="85"/>
    </row>
    <row r="10" s="60" customFormat="1" ht="25.5" customHeight="1" spans="1:2">
      <c r="A10" s="147"/>
      <c r="B10" s="85"/>
    </row>
    <row r="11" s="60" customFormat="1" ht="25.5" customHeight="1" spans="1:2">
      <c r="A11" s="147"/>
      <c r="B11" s="85"/>
    </row>
    <row r="12" s="60" customFormat="1" ht="25.5" customHeight="1" spans="1:2">
      <c r="A12" s="147"/>
      <c r="B12" s="85"/>
    </row>
    <row r="13" s="60" customFormat="1" ht="25.5" customHeight="1" spans="1:2">
      <c r="A13" s="147"/>
      <c r="B13" s="85"/>
    </row>
    <row r="14" s="60" customFormat="1" ht="25.5" customHeight="1" spans="1:2">
      <c r="A14" s="147"/>
      <c r="B14" s="85"/>
    </row>
    <row r="15" s="60" customFormat="1" ht="25.5" customHeight="1" spans="1:2">
      <c r="A15" s="147"/>
      <c r="B15" s="85"/>
    </row>
    <row r="16" s="60" customFormat="1" ht="25.5" customHeight="1" spans="1:2">
      <c r="A16" s="147"/>
      <c r="B16" s="85"/>
    </row>
    <row r="17" s="60" customFormat="1" ht="25.5" customHeight="1" spans="1:2">
      <c r="A17" s="147"/>
      <c r="B17" s="85"/>
    </row>
    <row r="18" s="60" customFormat="1" ht="25.5" customHeight="1" spans="1:2">
      <c r="A18" s="147"/>
      <c r="B18" s="85"/>
    </row>
    <row r="19" s="60" customFormat="1" ht="25.5" customHeight="1" spans="1:2">
      <c r="A19" s="147"/>
      <c r="B19" s="85"/>
    </row>
    <row r="20" s="60" customFormat="1" ht="25.5" customHeight="1" spans="1:2">
      <c r="A20" s="147"/>
      <c r="B20" s="85"/>
    </row>
    <row r="21" s="60" customFormat="1" ht="25.5" customHeight="1" spans="1:2">
      <c r="A21" s="147"/>
      <c r="B21" s="85"/>
    </row>
    <row r="22" s="60" customFormat="1" ht="25.5" customHeight="1" spans="1:2">
      <c r="A22" s="147"/>
      <c r="B22" s="85"/>
    </row>
    <row r="23" s="60" customFormat="1" ht="25.5" customHeight="1" spans="1:2">
      <c r="A23" s="147"/>
      <c r="B23" s="85"/>
    </row>
    <row r="24" s="60" customFormat="1" ht="25.5" customHeight="1" spans="1:2">
      <c r="A24" s="147"/>
      <c r="B24" s="85"/>
    </row>
    <row r="25" s="60" customFormat="1" ht="25.5" customHeight="1" spans="1:2">
      <c r="A25" s="147"/>
      <c r="B25" s="85"/>
    </row>
    <row r="26" s="60" customFormat="1" ht="25.5" customHeight="1" spans="1:2">
      <c r="A26" s="147"/>
      <c r="B26" s="85"/>
    </row>
    <row r="27" s="60" customFormat="1" ht="25.5" customHeight="1" spans="1:2">
      <c r="A27" s="147"/>
      <c r="B27" s="85"/>
    </row>
    <row r="28" s="60" customFormat="1" ht="25.5" customHeight="1" spans="1:2">
      <c r="A28" s="147"/>
      <c r="B28" s="85"/>
    </row>
    <row r="29" s="60" customFormat="1" ht="25.5" customHeight="1" spans="1:2">
      <c r="A29" s="147"/>
      <c r="B29" s="85"/>
    </row>
    <row r="30" s="60" customFormat="1" ht="25.5" customHeight="1" spans="1:2">
      <c r="A30" s="147"/>
      <c r="B30" s="85"/>
    </row>
    <row r="31" s="60" customFormat="1" ht="25.5" customHeight="1" spans="1:2">
      <c r="A31" s="147"/>
      <c r="B31" s="85"/>
    </row>
    <row r="32" s="60" customFormat="1" ht="25.5" customHeight="1" spans="1:2">
      <c r="A32" s="147"/>
      <c r="B32" s="85"/>
    </row>
    <row r="33" s="60" customFormat="1" ht="25.5" customHeight="1" spans="1:2">
      <c r="A33" s="147"/>
      <c r="B33" s="85"/>
    </row>
    <row r="34" s="60" customFormat="1" ht="25.5" customHeight="1" spans="1:2">
      <c r="A34" s="147"/>
      <c r="B34" s="85"/>
    </row>
    <row r="35" s="60" customFormat="1" ht="25.5" customHeight="1" spans="1:2">
      <c r="A35" s="147"/>
      <c r="B35" s="85"/>
    </row>
    <row r="36" s="60" customFormat="1" ht="25.5" customHeight="1" spans="1:2">
      <c r="A36" s="147"/>
      <c r="B36" s="85"/>
    </row>
    <row r="37" s="60" customFormat="1" ht="25.5" customHeight="1" spans="1:2">
      <c r="A37" s="147"/>
      <c r="B37" s="85"/>
    </row>
    <row r="38" s="60" customFormat="1" ht="25.5" customHeight="1" spans="1:2">
      <c r="A38" s="147"/>
      <c r="B38" s="85"/>
    </row>
    <row r="39" s="60" customFormat="1" ht="25.5" customHeight="1" spans="1:2">
      <c r="A39" s="147"/>
      <c r="B39" s="85"/>
    </row>
    <row r="40" s="60" customFormat="1" ht="25.5" customHeight="1" spans="1:2">
      <c r="A40" s="147"/>
      <c r="B40" s="85"/>
    </row>
    <row r="41" s="60" customFormat="1" ht="25.5" customHeight="1" spans="1:2">
      <c r="A41" s="147"/>
      <c r="B41" s="85"/>
    </row>
    <row r="42" s="60" customFormat="1" ht="25.5" customHeight="1" spans="1:2">
      <c r="A42" s="147"/>
      <c r="B42" s="85"/>
    </row>
    <row r="43" s="60" customFormat="1" ht="25.5" customHeight="1" spans="1:2">
      <c r="A43" s="147"/>
      <c r="B43" s="85"/>
    </row>
    <row r="44" s="60" customFormat="1" ht="25.5" customHeight="1" spans="1:2">
      <c r="A44" s="147"/>
      <c r="B44" s="85"/>
    </row>
    <row r="45" s="60" customFormat="1" ht="25.5" customHeight="1" spans="1:2">
      <c r="A45" s="147"/>
      <c r="B45" s="85"/>
    </row>
    <row r="46" s="60" customFormat="1" ht="25.5" customHeight="1" spans="1:2">
      <c r="A46" s="147"/>
      <c r="B46" s="85"/>
    </row>
    <row r="47" s="60" customFormat="1" ht="25.5" customHeight="1" spans="1:2">
      <c r="A47" s="147"/>
      <c r="B47" s="85"/>
    </row>
    <row r="48" s="60" customFormat="1" ht="25.5" customHeight="1" spans="1:2">
      <c r="A48" s="147"/>
      <c r="B48" s="85"/>
    </row>
    <row r="49" s="60" customFormat="1" ht="25.5" customHeight="1" spans="1:2">
      <c r="A49" s="147"/>
      <c r="B49" s="85"/>
    </row>
    <row r="50" s="60" customFormat="1" ht="25.5" customHeight="1" spans="1:2">
      <c r="A50" s="147"/>
      <c r="B50" s="85"/>
    </row>
    <row r="51" s="60" customFormat="1" ht="25.5" customHeight="1" spans="1:2">
      <c r="A51" s="147"/>
      <c r="B51" s="85"/>
    </row>
    <row r="52" s="60" customFormat="1" ht="25.5" customHeight="1" spans="1:2">
      <c r="A52" s="147"/>
      <c r="B52" s="85"/>
    </row>
    <row r="53" s="60" customFormat="1" ht="25.5" customHeight="1" spans="1:2">
      <c r="A53" s="147"/>
      <c r="B53" s="85"/>
    </row>
    <row r="54" s="60" customFormat="1" ht="25.5" customHeight="1" spans="1:2">
      <c r="A54" s="147"/>
      <c r="B54" s="85"/>
    </row>
    <row r="55" s="60" customFormat="1" ht="25.5" customHeight="1" spans="1:2">
      <c r="A55" s="147"/>
      <c r="B55" s="85"/>
    </row>
    <row r="56" s="60" customFormat="1" ht="25.5" customHeight="1" spans="1:2">
      <c r="A56" s="147"/>
      <c r="B56" s="85"/>
    </row>
    <row r="57" s="60" customFormat="1" ht="25.5" customHeight="1" spans="1:2">
      <c r="A57" s="147"/>
      <c r="B57" s="85"/>
    </row>
    <row r="58" s="60" customFormat="1" ht="25.5" customHeight="1" spans="1:2">
      <c r="A58" s="147"/>
      <c r="B58" s="85"/>
    </row>
    <row r="59" s="60" customFormat="1" ht="25.5" customHeight="1" spans="1:2">
      <c r="A59" s="147"/>
      <c r="B59" s="85"/>
    </row>
    <row r="60" s="60" customFormat="1" ht="25.5" customHeight="1" spans="1:2">
      <c r="A60" s="147"/>
      <c r="B60" s="85"/>
    </row>
    <row r="61" s="60" customFormat="1" ht="25.5" customHeight="1" spans="1:2">
      <c r="A61" s="147"/>
      <c r="B61" s="85"/>
    </row>
    <row r="62" s="60" customFormat="1" ht="25.5" customHeight="1" spans="1:2">
      <c r="A62" s="147"/>
      <c r="B62" s="85"/>
    </row>
    <row r="63" s="60" customFormat="1" ht="25.5" customHeight="1" spans="1:2">
      <c r="A63" s="147"/>
      <c r="B63" s="85"/>
    </row>
    <row r="64" s="60" customFormat="1" ht="25.5" customHeight="1" spans="1:2">
      <c r="A64" s="147"/>
      <c r="B64" s="85"/>
    </row>
    <row r="65" s="60" customFormat="1" ht="25.5" customHeight="1" spans="1:2">
      <c r="A65" s="147"/>
      <c r="B65" s="85"/>
    </row>
    <row r="66" s="60" customFormat="1" ht="25.5" customHeight="1" spans="1:2">
      <c r="A66" s="147"/>
      <c r="B66" s="85"/>
    </row>
    <row r="67" s="60" customFormat="1" ht="25.5" customHeight="1" spans="1:2">
      <c r="A67" s="147"/>
      <c r="B67" s="85"/>
    </row>
    <row r="68" s="60" customFormat="1" ht="25.5" customHeight="1" spans="1:2">
      <c r="A68" s="147"/>
      <c r="B68" s="85"/>
    </row>
    <row r="69" s="60" customFormat="1" ht="25.5" customHeight="1" spans="1:2">
      <c r="A69" s="147"/>
      <c r="B69" s="85"/>
    </row>
    <row r="70" s="60" customFormat="1" ht="25.5" customHeight="1" spans="1:2">
      <c r="A70" s="147"/>
      <c r="B70" s="85"/>
    </row>
    <row r="71" s="60" customFormat="1" ht="25.5" customHeight="1" spans="1:2">
      <c r="A71" s="147"/>
      <c r="B71" s="85"/>
    </row>
    <row r="72" s="60" customFormat="1" ht="25.5" customHeight="1" spans="1:2">
      <c r="A72" s="147"/>
      <c r="B72" s="85"/>
    </row>
    <row r="73" s="60" customFormat="1" ht="25.5" customHeight="1" spans="1:2">
      <c r="A73" s="147"/>
      <c r="B73" s="85"/>
    </row>
    <row r="74" s="60" customFormat="1" ht="25.5" customHeight="1" spans="1:2">
      <c r="A74" s="147"/>
      <c r="B74" s="85"/>
    </row>
    <row r="75" s="60" customFormat="1" ht="25.5" customHeight="1" spans="1:2">
      <c r="A75" s="147"/>
      <c r="B75" s="85"/>
    </row>
    <row r="76" s="60" customFormat="1" ht="25.5" customHeight="1" spans="1:2">
      <c r="A76" s="147"/>
      <c r="B76" s="85"/>
    </row>
    <row r="77" s="60" customFormat="1" ht="25.5" customHeight="1" spans="1:2">
      <c r="A77" s="147"/>
      <c r="B77" s="85"/>
    </row>
    <row r="78" s="60" customFormat="1" ht="25.5" customHeight="1" spans="1:2">
      <c r="A78" s="147"/>
      <c r="B78" s="85"/>
    </row>
    <row r="79" s="60" customFormat="1" ht="25.5" customHeight="1" spans="1:2">
      <c r="A79" s="147"/>
      <c r="B79" s="85"/>
    </row>
    <row r="80" s="60" customFormat="1" ht="25.5" customHeight="1" spans="1:2">
      <c r="A80" s="147"/>
      <c r="B80" s="85"/>
    </row>
    <row r="81" s="60" customFormat="1" ht="25.5" customHeight="1" spans="1:2">
      <c r="A81" s="147"/>
      <c r="B81" s="85"/>
    </row>
    <row r="82" s="60" customFormat="1" ht="25.5" customHeight="1" spans="1:2">
      <c r="A82" s="147"/>
      <c r="B82" s="85"/>
    </row>
    <row r="83" s="60" customFormat="1" ht="25.5" customHeight="1" spans="1:2">
      <c r="A83" s="147"/>
      <c r="B83" s="85"/>
    </row>
    <row r="84" s="60" customFormat="1" ht="25.5" customHeight="1" spans="1:2">
      <c r="A84" s="147"/>
      <c r="B84" s="85"/>
    </row>
    <row r="85" s="60" customFormat="1" ht="25.5" customHeight="1" spans="1:2">
      <c r="A85" s="147"/>
      <c r="B85" s="85"/>
    </row>
    <row r="86" s="60" customFormat="1" ht="25.5" customHeight="1" spans="1:2">
      <c r="A86" s="147"/>
      <c r="B86" s="85"/>
    </row>
    <row r="87" s="60" customFormat="1" ht="25.5" customHeight="1" spans="1:2">
      <c r="A87" s="147"/>
      <c r="B87" s="85"/>
    </row>
    <row r="88" s="60" customFormat="1" ht="25.5" customHeight="1" spans="1:2">
      <c r="A88" s="147"/>
      <c r="B88" s="85"/>
    </row>
    <row r="89" s="60" customFormat="1" ht="25.5" customHeight="1" spans="1:2">
      <c r="A89" s="147"/>
      <c r="B89" s="85"/>
    </row>
    <row r="90" s="60" customFormat="1" ht="25.5" customHeight="1" spans="1:2">
      <c r="A90" s="147"/>
      <c r="B90" s="85"/>
    </row>
    <row r="91" s="60" customFormat="1" ht="25.5" customHeight="1" spans="1:2">
      <c r="A91" s="147"/>
      <c r="B91" s="85"/>
    </row>
    <row r="92" s="61" customFormat="1" ht="53.25" customHeight="1" spans="1:2">
      <c r="A92" s="76" t="s">
        <v>1331</v>
      </c>
      <c r="B92" s="77">
        <f>SUM(B6:B91)</f>
        <v>0</v>
      </c>
    </row>
  </sheetData>
  <printOptions horizontalCentered="1"/>
  <pageMargins left="0.786805555555556" right="0.747916666666667" top="1.18055555555556" bottom="0.984027777777778" header="0.511805555555556" footer="0.511805555555556"/>
  <pageSetup paperSize="9" firstPageNumber="4294963191" orientation="portrait" useFirstPageNumber="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29"/>
  <sheetViews>
    <sheetView workbookViewId="0">
      <selection activeCell="E17" sqref="E17"/>
    </sheetView>
  </sheetViews>
  <sheetFormatPr defaultColWidth="9" defaultRowHeight="15.75" outlineLevelCol="1"/>
  <cols>
    <col min="1" max="1" width="41.625" style="41" customWidth="1"/>
    <col min="2" max="2" width="41.625" style="42" customWidth="1"/>
    <col min="3" max="16384" width="9" style="41"/>
  </cols>
  <sheetData>
    <row r="1" ht="26.25" customHeight="1" spans="1:1">
      <c r="A1" s="39" t="s">
        <v>1336</v>
      </c>
    </row>
    <row r="2" ht="24.75" customHeight="1" spans="1:2">
      <c r="A2" s="43" t="s">
        <v>1337</v>
      </c>
      <c r="B2" s="43"/>
    </row>
    <row r="3" s="39" customFormat="1" ht="24" customHeight="1" spans="2:2">
      <c r="B3" s="45" t="s">
        <v>31</v>
      </c>
    </row>
    <row r="4" s="40" customFormat="1" ht="18.75" customHeight="1" spans="1:2">
      <c r="A4" s="115" t="s">
        <v>1338</v>
      </c>
      <c r="B4" s="143" t="s">
        <v>4</v>
      </c>
    </row>
    <row r="5" s="114" customFormat="1" ht="18.75" customHeight="1" spans="1:2">
      <c r="A5" s="144" t="s">
        <v>1339</v>
      </c>
      <c r="B5" s="145"/>
    </row>
    <row r="6" s="114" customFormat="1" ht="18.75" customHeight="1" spans="1:2">
      <c r="A6" s="144" t="s">
        <v>1340</v>
      </c>
      <c r="B6" s="145"/>
    </row>
    <row r="7" s="114" customFormat="1" ht="18.75" customHeight="1" spans="1:2">
      <c r="A7" s="144" t="s">
        <v>1341</v>
      </c>
      <c r="B7" s="145"/>
    </row>
    <row r="8" s="39" customFormat="1" ht="18.75" customHeight="1" spans="1:2">
      <c r="A8" s="144" t="s">
        <v>1342</v>
      </c>
      <c r="B8" s="145"/>
    </row>
    <row r="9" s="40" customFormat="1" ht="18.75" customHeight="1" spans="1:2">
      <c r="A9" s="144" t="s">
        <v>1343</v>
      </c>
      <c r="B9" s="145"/>
    </row>
    <row r="10" spans="1:2">
      <c r="A10" s="144" t="s">
        <v>1344</v>
      </c>
      <c r="B10" s="145"/>
    </row>
    <row r="11" spans="1:2">
      <c r="A11" s="144" t="s">
        <v>1345</v>
      </c>
      <c r="B11" s="145"/>
    </row>
    <row r="12" spans="1:2">
      <c r="A12" s="144" t="s">
        <v>1346</v>
      </c>
      <c r="B12" s="145"/>
    </row>
    <row r="13" spans="1:2">
      <c r="A13" s="144" t="s">
        <v>1347</v>
      </c>
      <c r="B13" s="145"/>
    </row>
    <row r="14" spans="1:2">
      <c r="A14" s="144" t="s">
        <v>1348</v>
      </c>
      <c r="B14" s="145"/>
    </row>
    <row r="15" spans="1:2">
      <c r="A15" s="144" t="s">
        <v>1349</v>
      </c>
      <c r="B15" s="145"/>
    </row>
    <row r="16" spans="1:2">
      <c r="A16" s="144" t="s">
        <v>1350</v>
      </c>
      <c r="B16" s="145"/>
    </row>
    <row r="17" spans="1:2">
      <c r="A17" s="144" t="s">
        <v>1351</v>
      </c>
      <c r="B17" s="145"/>
    </row>
    <row r="18" spans="1:2">
      <c r="A18" s="144" t="s">
        <v>1352</v>
      </c>
      <c r="B18" s="145"/>
    </row>
    <row r="19" spans="1:2">
      <c r="A19" s="144" t="s">
        <v>1353</v>
      </c>
      <c r="B19" s="145"/>
    </row>
    <row r="20" spans="1:2">
      <c r="A20" s="144" t="s">
        <v>1354</v>
      </c>
      <c r="B20" s="145"/>
    </row>
    <row r="21" spans="1:2">
      <c r="A21" s="144" t="s">
        <v>1355</v>
      </c>
      <c r="B21" s="145"/>
    </row>
    <row r="22" spans="1:2">
      <c r="A22" s="144" t="s">
        <v>1356</v>
      </c>
      <c r="B22" s="145"/>
    </row>
    <row r="23" spans="1:2">
      <c r="A23" s="144" t="s">
        <v>1357</v>
      </c>
      <c r="B23" s="145"/>
    </row>
    <row r="24" spans="1:2">
      <c r="A24" s="144" t="s">
        <v>1358</v>
      </c>
      <c r="B24" s="145"/>
    </row>
    <row r="25" spans="1:2">
      <c r="A25" s="144" t="s">
        <v>1359</v>
      </c>
      <c r="B25" s="145"/>
    </row>
    <row r="26" spans="1:2">
      <c r="A26" s="144" t="s">
        <v>1360</v>
      </c>
      <c r="B26" s="145"/>
    </row>
    <row r="27" spans="1:2">
      <c r="A27" s="144" t="s">
        <v>1361</v>
      </c>
      <c r="B27" s="145"/>
    </row>
    <row r="28" spans="1:2">
      <c r="A28" s="144" t="s">
        <v>1362</v>
      </c>
      <c r="B28" s="145"/>
    </row>
    <row r="29" spans="1:2">
      <c r="A29" s="146" t="s">
        <v>70</v>
      </c>
      <c r="B29" s="145">
        <f>SUM(B5:B28)</f>
        <v>0</v>
      </c>
    </row>
  </sheetData>
  <mergeCells count="1">
    <mergeCell ref="A2:B2"/>
  </mergeCells>
  <printOptions horizontalCentered="1"/>
  <pageMargins left="0.904166666666667" right="0.747916666666667" top="0.984027777777778" bottom="0.984027777777778" header="0.511805555555556" footer="0.511805555555556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52"/>
  <sheetViews>
    <sheetView topLeftCell="A13" workbookViewId="0">
      <selection activeCell="AD15" sqref="AD15"/>
    </sheetView>
  </sheetViews>
  <sheetFormatPr defaultColWidth="7" defaultRowHeight="15"/>
  <cols>
    <col min="1" max="1" width="59.125" style="2" customWidth="1"/>
    <col min="2" max="2" width="29.625" style="3" customWidth="1"/>
    <col min="3" max="3" width="10.375" style="1" hidden="1" customWidth="1"/>
    <col min="4" max="4" width="9.625" style="4" hidden="1" customWidth="1"/>
    <col min="5" max="5" width="8.125" style="4" hidden="1" customWidth="1"/>
    <col min="6" max="6" width="9.625" style="5" hidden="1" customWidth="1"/>
    <col min="7" max="7" width="17.5" style="5" hidden="1" customWidth="1"/>
    <col min="8" max="8" width="12.5" style="6" hidden="1" customWidth="1"/>
    <col min="9" max="9" width="7" style="7" hidden="1" customWidth="1"/>
    <col min="10" max="11" width="7" style="4" hidden="1" customWidth="1"/>
    <col min="12" max="12" width="13.875" style="4" hidden="1" customWidth="1"/>
    <col min="13" max="13" width="7.875" style="4" hidden="1" customWidth="1"/>
    <col min="14" max="14" width="9.5" style="4" hidden="1" customWidth="1"/>
    <col min="15" max="15" width="6.875" style="4" hidden="1" customWidth="1"/>
    <col min="16" max="16" width="9" style="4" hidden="1" customWidth="1"/>
    <col min="17" max="17" width="5.875" style="4" hidden="1" customWidth="1"/>
    <col min="18" max="18" width="5.25" style="4" hidden="1" customWidth="1"/>
    <col min="19" max="19" width="6.5" style="4" hidden="1" customWidth="1"/>
    <col min="20" max="21" width="7" style="4" hidden="1" customWidth="1"/>
    <col min="22" max="22" width="10.625" style="4" hidden="1" customWidth="1"/>
    <col min="23" max="23" width="10.5" style="4" hidden="1" customWidth="1"/>
    <col min="24" max="24" width="7" style="4" hidden="1" customWidth="1"/>
    <col min="25" max="16384" width="7" style="4"/>
  </cols>
  <sheetData>
    <row r="1" ht="29.25" customHeight="1" spans="1:1">
      <c r="A1" s="8" t="s">
        <v>1363</v>
      </c>
    </row>
    <row r="2" ht="28.5" customHeight="1" spans="1:8">
      <c r="A2" s="9" t="s">
        <v>1364</v>
      </c>
      <c r="B2" s="11"/>
      <c r="F2" s="4"/>
      <c r="G2" s="4"/>
      <c r="H2" s="4"/>
    </row>
    <row r="3" s="1" customFormat="1" ht="21.75" customHeight="1" spans="1:12">
      <c r="A3" s="2"/>
      <c r="B3" s="106" t="s">
        <v>31</v>
      </c>
      <c r="D3" s="1">
        <v>12.11</v>
      </c>
      <c r="F3" s="1">
        <v>12.22</v>
      </c>
      <c r="I3" s="3"/>
      <c r="L3" s="1">
        <v>1.2</v>
      </c>
    </row>
    <row r="4" s="1" customFormat="1" ht="25.5" customHeight="1" spans="1:14">
      <c r="A4" s="82" t="s">
        <v>3</v>
      </c>
      <c r="B4" s="15" t="s">
        <v>4</v>
      </c>
      <c r="F4" s="16" t="s">
        <v>32</v>
      </c>
      <c r="G4" s="16" t="s">
        <v>33</v>
      </c>
      <c r="H4" s="16" t="s">
        <v>34</v>
      </c>
      <c r="I4" s="3"/>
      <c r="L4" s="16" t="s">
        <v>32</v>
      </c>
      <c r="M4" s="31" t="s">
        <v>33</v>
      </c>
      <c r="N4" s="16" t="s">
        <v>34</v>
      </c>
    </row>
    <row r="5" s="2" customFormat="1" ht="25.5" customHeight="1" spans="1:24">
      <c r="A5" s="107" t="s">
        <v>35</v>
      </c>
      <c r="B5" s="139">
        <f>SUM(B6,B7,B12,B21,B28,B30,B34)</f>
        <v>0</v>
      </c>
      <c r="C5" s="2">
        <v>105429</v>
      </c>
      <c r="D5" s="2">
        <v>595734.14</v>
      </c>
      <c r="E5" s="2">
        <f>104401+13602</f>
        <v>118003</v>
      </c>
      <c r="F5" s="109" t="s">
        <v>36</v>
      </c>
      <c r="G5" s="109" t="s">
        <v>37</v>
      </c>
      <c r="H5" s="109">
        <v>596221.15</v>
      </c>
      <c r="I5" s="2" t="e">
        <f>F5-A5</f>
        <v>#VALUE!</v>
      </c>
      <c r="J5" s="2">
        <f t="shared" ref="J5:J35" si="0">H5-B5</f>
        <v>596221.15</v>
      </c>
      <c r="K5" s="2">
        <v>75943</v>
      </c>
      <c r="L5" s="109" t="s">
        <v>36</v>
      </c>
      <c r="M5" s="109" t="s">
        <v>37</v>
      </c>
      <c r="N5" s="109">
        <v>643048.95</v>
      </c>
      <c r="O5" s="2" t="e">
        <f>L5-A5</f>
        <v>#VALUE!</v>
      </c>
      <c r="P5" s="2">
        <f t="shared" ref="P5:P35" si="1">N5-B5</f>
        <v>643048.95</v>
      </c>
      <c r="R5" s="2">
        <v>717759</v>
      </c>
      <c r="T5" s="112" t="s">
        <v>36</v>
      </c>
      <c r="U5" s="112" t="s">
        <v>37</v>
      </c>
      <c r="V5" s="112">
        <v>659380.53</v>
      </c>
      <c r="W5" s="2">
        <f t="shared" ref="W5:W35" si="2">B5-V5</f>
        <v>-659380.53</v>
      </c>
      <c r="X5" s="2" t="e">
        <f>T5-A5</f>
        <v>#VALUE!</v>
      </c>
    </row>
    <row r="6" s="2" customFormat="1" ht="25.5" customHeight="1" spans="1:22">
      <c r="A6" s="107" t="s">
        <v>48</v>
      </c>
      <c r="B6" s="139"/>
      <c r="F6" s="109"/>
      <c r="G6" s="109"/>
      <c r="H6" s="109"/>
      <c r="L6" s="109"/>
      <c r="M6" s="109"/>
      <c r="N6" s="109"/>
      <c r="T6" s="112"/>
      <c r="U6" s="112"/>
      <c r="V6" s="112"/>
    </row>
    <row r="7" s="2" customFormat="1" ht="25.5" customHeight="1" spans="1:22">
      <c r="A7" s="107" t="s">
        <v>49</v>
      </c>
      <c r="B7" s="139">
        <f>SUM(B8:B9)</f>
        <v>0</v>
      </c>
      <c r="F7" s="109"/>
      <c r="G7" s="109"/>
      <c r="H7" s="109"/>
      <c r="L7" s="109"/>
      <c r="M7" s="109"/>
      <c r="N7" s="109"/>
      <c r="T7" s="112"/>
      <c r="U7" s="112"/>
      <c r="V7" s="112"/>
    </row>
    <row r="8" s="2" customFormat="1" ht="25.5" customHeight="1" spans="1:22">
      <c r="A8" s="140" t="s">
        <v>1365</v>
      </c>
      <c r="B8" s="141"/>
      <c r="F8" s="109"/>
      <c r="G8" s="109"/>
      <c r="H8" s="109"/>
      <c r="L8" s="109"/>
      <c r="M8" s="109"/>
      <c r="N8" s="109"/>
      <c r="T8" s="112"/>
      <c r="U8" s="112"/>
      <c r="V8" s="112"/>
    </row>
    <row r="9" s="2" customFormat="1" ht="25.5" customHeight="1" spans="1:22">
      <c r="A9" s="140" t="s">
        <v>1366</v>
      </c>
      <c r="B9" s="141"/>
      <c r="F9" s="109"/>
      <c r="G9" s="109"/>
      <c r="H9" s="109"/>
      <c r="L9" s="109"/>
      <c r="M9" s="109"/>
      <c r="N9" s="109"/>
      <c r="T9" s="112"/>
      <c r="U9" s="112"/>
      <c r="V9" s="112"/>
    </row>
    <row r="10" s="2" customFormat="1" ht="25.5" customHeight="1" spans="1:22">
      <c r="A10" s="107" t="s">
        <v>51</v>
      </c>
      <c r="B10" s="139">
        <f>SUM(B11)</f>
        <v>0</v>
      </c>
      <c r="F10" s="109"/>
      <c r="G10" s="109"/>
      <c r="H10" s="109"/>
      <c r="L10" s="109"/>
      <c r="M10" s="109"/>
      <c r="N10" s="109"/>
      <c r="T10" s="112"/>
      <c r="U10" s="112"/>
      <c r="V10" s="112"/>
    </row>
    <row r="11" s="2" customFormat="1" ht="25.5" customHeight="1" spans="1:22">
      <c r="A11" s="140" t="s">
        <v>1367</v>
      </c>
      <c r="B11" s="141"/>
      <c r="F11" s="109"/>
      <c r="G11" s="109"/>
      <c r="H11" s="109"/>
      <c r="L11" s="109"/>
      <c r="M11" s="109"/>
      <c r="N11" s="109"/>
      <c r="T11" s="112"/>
      <c r="U11" s="112"/>
      <c r="V11" s="112"/>
    </row>
    <row r="12" s="2" customFormat="1" ht="25.5" customHeight="1" spans="1:22">
      <c r="A12" s="107" t="s">
        <v>52</v>
      </c>
      <c r="B12" s="139">
        <f>SUM(B13:B20)</f>
        <v>0</v>
      </c>
      <c r="F12" s="109"/>
      <c r="G12" s="109"/>
      <c r="H12" s="109"/>
      <c r="L12" s="109"/>
      <c r="M12" s="109"/>
      <c r="N12" s="109"/>
      <c r="T12" s="112"/>
      <c r="U12" s="112"/>
      <c r="V12" s="112"/>
    </row>
    <row r="13" s="2" customFormat="1" ht="25.5" customHeight="1" spans="1:22">
      <c r="A13" s="140" t="s">
        <v>1368</v>
      </c>
      <c r="B13" s="141"/>
      <c r="F13" s="109"/>
      <c r="G13" s="109"/>
      <c r="H13" s="109"/>
      <c r="L13" s="109"/>
      <c r="M13" s="109"/>
      <c r="N13" s="109"/>
      <c r="T13" s="112"/>
      <c r="U13" s="112"/>
      <c r="V13" s="112"/>
    </row>
    <row r="14" s="2" customFormat="1" ht="25.5" customHeight="1" spans="1:22">
      <c r="A14" s="140" t="s">
        <v>1369</v>
      </c>
      <c r="B14" s="141"/>
      <c r="F14" s="109"/>
      <c r="G14" s="109"/>
      <c r="H14" s="109"/>
      <c r="L14" s="109"/>
      <c r="M14" s="109"/>
      <c r="N14" s="109"/>
      <c r="T14" s="112"/>
      <c r="U14" s="112"/>
      <c r="V14" s="112"/>
    </row>
    <row r="15" s="2" customFormat="1" ht="25.5" customHeight="1" spans="1:22">
      <c r="A15" s="140" t="s">
        <v>1370</v>
      </c>
      <c r="B15" s="141"/>
      <c r="F15" s="109"/>
      <c r="G15" s="109"/>
      <c r="H15" s="109"/>
      <c r="L15" s="109"/>
      <c r="M15" s="109"/>
      <c r="N15" s="109"/>
      <c r="T15" s="112"/>
      <c r="U15" s="112"/>
      <c r="V15" s="112"/>
    </row>
    <row r="16" s="2" customFormat="1" ht="25.5" customHeight="1" spans="1:22">
      <c r="A16" s="140" t="s">
        <v>1371</v>
      </c>
      <c r="B16" s="141"/>
      <c r="F16" s="109"/>
      <c r="G16" s="109"/>
      <c r="H16" s="109"/>
      <c r="L16" s="109"/>
      <c r="M16" s="109"/>
      <c r="N16" s="109"/>
      <c r="T16" s="112"/>
      <c r="U16" s="112"/>
      <c r="V16" s="112"/>
    </row>
    <row r="17" s="2" customFormat="1" ht="25.5" customHeight="1" spans="1:22">
      <c r="A17" s="140" t="s">
        <v>1372</v>
      </c>
      <c r="B17" s="141"/>
      <c r="F17" s="109"/>
      <c r="G17" s="109"/>
      <c r="H17" s="109"/>
      <c r="L17" s="109"/>
      <c r="M17" s="109"/>
      <c r="N17" s="109"/>
      <c r="T17" s="112"/>
      <c r="U17" s="112"/>
      <c r="V17" s="112"/>
    </row>
    <row r="18" s="2" customFormat="1" ht="25.5" customHeight="1" spans="1:22">
      <c r="A18" s="140" t="s">
        <v>1373</v>
      </c>
      <c r="B18" s="141"/>
      <c r="F18" s="109"/>
      <c r="G18" s="109"/>
      <c r="H18" s="109"/>
      <c r="L18" s="109"/>
      <c r="M18" s="109"/>
      <c r="N18" s="109"/>
      <c r="T18" s="112"/>
      <c r="U18" s="112"/>
      <c r="V18" s="112"/>
    </row>
    <row r="19" s="2" customFormat="1" ht="25.5" customHeight="1" spans="1:22">
      <c r="A19" s="140" t="s">
        <v>1374</v>
      </c>
      <c r="B19" s="141"/>
      <c r="F19" s="109"/>
      <c r="G19" s="109"/>
      <c r="H19" s="109"/>
      <c r="L19" s="109"/>
      <c r="M19" s="109"/>
      <c r="N19" s="109"/>
      <c r="T19" s="112"/>
      <c r="U19" s="112"/>
      <c r="V19" s="112"/>
    </row>
    <row r="20" s="2" customFormat="1" ht="25.5" customHeight="1" spans="1:22">
      <c r="A20" s="140" t="s">
        <v>1375</v>
      </c>
      <c r="B20" s="141"/>
      <c r="F20" s="109"/>
      <c r="G20" s="109"/>
      <c r="H20" s="109"/>
      <c r="L20" s="109"/>
      <c r="M20" s="109"/>
      <c r="N20" s="109"/>
      <c r="T20" s="112"/>
      <c r="U20" s="112"/>
      <c r="V20" s="112"/>
    </row>
    <row r="21" s="2" customFormat="1" ht="25.5" customHeight="1" spans="1:22">
      <c r="A21" s="107" t="s">
        <v>53</v>
      </c>
      <c r="B21" s="139">
        <f>SUM(B22:B27)</f>
        <v>0</v>
      </c>
      <c r="F21" s="109"/>
      <c r="G21" s="109"/>
      <c r="H21" s="109"/>
      <c r="L21" s="109"/>
      <c r="M21" s="109"/>
      <c r="N21" s="109"/>
      <c r="T21" s="112"/>
      <c r="U21" s="112"/>
      <c r="V21" s="112"/>
    </row>
    <row r="22" s="2" customFormat="1" ht="25.5" customHeight="1" spans="1:22">
      <c r="A22" s="140" t="s">
        <v>1376</v>
      </c>
      <c r="B22" s="141"/>
      <c r="F22" s="109"/>
      <c r="G22" s="109"/>
      <c r="H22" s="109"/>
      <c r="L22" s="109"/>
      <c r="M22" s="109"/>
      <c r="N22" s="109"/>
      <c r="T22" s="112"/>
      <c r="U22" s="112"/>
      <c r="V22" s="112"/>
    </row>
    <row r="23" s="2" customFormat="1" ht="25.5" customHeight="1" spans="1:22">
      <c r="A23" s="140" t="s">
        <v>1377</v>
      </c>
      <c r="B23" s="141"/>
      <c r="F23" s="109"/>
      <c r="G23" s="109"/>
      <c r="H23" s="109"/>
      <c r="L23" s="109"/>
      <c r="M23" s="109"/>
      <c r="N23" s="109"/>
      <c r="T23" s="112"/>
      <c r="U23" s="112"/>
      <c r="V23" s="112"/>
    </row>
    <row r="24" s="2" customFormat="1" ht="25.5" customHeight="1" spans="1:22">
      <c r="A24" s="140" t="s">
        <v>1378</v>
      </c>
      <c r="B24" s="141"/>
      <c r="F24" s="109"/>
      <c r="G24" s="109"/>
      <c r="H24" s="109"/>
      <c r="L24" s="109"/>
      <c r="M24" s="109"/>
      <c r="N24" s="109"/>
      <c r="T24" s="112"/>
      <c r="U24" s="112"/>
      <c r="V24" s="112"/>
    </row>
    <row r="25" s="2" customFormat="1" ht="25.5" customHeight="1" spans="1:22">
      <c r="A25" s="140" t="s">
        <v>1379</v>
      </c>
      <c r="B25" s="141"/>
      <c r="F25" s="109"/>
      <c r="G25" s="109"/>
      <c r="H25" s="109"/>
      <c r="L25" s="109"/>
      <c r="M25" s="109"/>
      <c r="N25" s="109"/>
      <c r="T25" s="112"/>
      <c r="U25" s="112"/>
      <c r="V25" s="112"/>
    </row>
    <row r="26" s="2" customFormat="1" ht="25.5" customHeight="1" spans="1:22">
      <c r="A26" s="140" t="s">
        <v>1380</v>
      </c>
      <c r="B26" s="141"/>
      <c r="F26" s="109"/>
      <c r="G26" s="109"/>
      <c r="H26" s="109"/>
      <c r="L26" s="109"/>
      <c r="M26" s="109"/>
      <c r="N26" s="109"/>
      <c r="T26" s="112"/>
      <c r="U26" s="112"/>
      <c r="V26" s="112"/>
    </row>
    <row r="27" s="2" customFormat="1" ht="25.5" customHeight="1" spans="1:22">
      <c r="A27" s="140" t="s">
        <v>1381</v>
      </c>
      <c r="B27" s="141"/>
      <c r="F27" s="109"/>
      <c r="G27" s="109"/>
      <c r="H27" s="109"/>
      <c r="L27" s="109"/>
      <c r="M27" s="109"/>
      <c r="N27" s="109"/>
      <c r="T27" s="112"/>
      <c r="U27" s="112"/>
      <c r="V27" s="112"/>
    </row>
    <row r="28" s="2" customFormat="1" ht="25.5" customHeight="1" spans="1:22">
      <c r="A28" s="107" t="s">
        <v>55</v>
      </c>
      <c r="B28" s="139">
        <f>SUM(B29)</f>
        <v>0</v>
      </c>
      <c r="F28" s="109"/>
      <c r="G28" s="109"/>
      <c r="H28" s="109"/>
      <c r="L28" s="109"/>
      <c r="M28" s="109"/>
      <c r="N28" s="109"/>
      <c r="T28" s="112"/>
      <c r="U28" s="112"/>
      <c r="V28" s="112"/>
    </row>
    <row r="29" s="2" customFormat="1" ht="25.5" customHeight="1" spans="1:22">
      <c r="A29" s="140" t="s">
        <v>1382</v>
      </c>
      <c r="B29" s="141"/>
      <c r="F29" s="109"/>
      <c r="G29" s="109"/>
      <c r="H29" s="109"/>
      <c r="L29" s="109"/>
      <c r="M29" s="109"/>
      <c r="N29" s="109"/>
      <c r="T29" s="112"/>
      <c r="U29" s="112"/>
      <c r="V29" s="112"/>
    </row>
    <row r="30" s="2" customFormat="1" ht="25.5" customHeight="1" spans="1:22">
      <c r="A30" s="107" t="s">
        <v>62</v>
      </c>
      <c r="B30" s="139">
        <f>SUM(B31:B33)</f>
        <v>0</v>
      </c>
      <c r="F30" s="109"/>
      <c r="G30" s="109"/>
      <c r="H30" s="109"/>
      <c r="L30" s="109"/>
      <c r="M30" s="109"/>
      <c r="N30" s="109"/>
      <c r="T30" s="112"/>
      <c r="U30" s="112"/>
      <c r="V30" s="112"/>
    </row>
    <row r="31" s="2" customFormat="1" ht="25.5" customHeight="1" spans="1:22">
      <c r="A31" s="140" t="s">
        <v>1383</v>
      </c>
      <c r="B31" s="141"/>
      <c r="F31" s="109"/>
      <c r="G31" s="109"/>
      <c r="H31" s="109"/>
      <c r="L31" s="109"/>
      <c r="M31" s="109"/>
      <c r="N31" s="109"/>
      <c r="T31" s="112"/>
      <c r="U31" s="112"/>
      <c r="V31" s="112"/>
    </row>
    <row r="32" s="2" customFormat="1" ht="25.5" customHeight="1" spans="1:22">
      <c r="A32" s="140" t="s">
        <v>1384</v>
      </c>
      <c r="B32" s="141"/>
      <c r="F32" s="109"/>
      <c r="G32" s="109"/>
      <c r="H32" s="109"/>
      <c r="L32" s="109"/>
      <c r="M32" s="109"/>
      <c r="N32" s="109"/>
      <c r="T32" s="112"/>
      <c r="U32" s="112"/>
      <c r="V32" s="112"/>
    </row>
    <row r="33" s="2" customFormat="1" ht="25.5" customHeight="1" spans="1:22">
      <c r="A33" s="140" t="s">
        <v>1385</v>
      </c>
      <c r="B33" s="141"/>
      <c r="F33" s="109"/>
      <c r="G33" s="109"/>
      <c r="H33" s="109"/>
      <c r="L33" s="109"/>
      <c r="M33" s="109"/>
      <c r="N33" s="109"/>
      <c r="T33" s="112"/>
      <c r="U33" s="112"/>
      <c r="V33" s="112"/>
    </row>
    <row r="34" s="2" customFormat="1" ht="25.5" customHeight="1" spans="1:22">
      <c r="A34" s="107" t="s">
        <v>64</v>
      </c>
      <c r="B34" s="139"/>
      <c r="F34" s="109"/>
      <c r="G34" s="109"/>
      <c r="H34" s="109"/>
      <c r="L34" s="109"/>
      <c r="M34" s="109"/>
      <c r="N34" s="109"/>
      <c r="T34" s="112"/>
      <c r="U34" s="112"/>
      <c r="V34" s="112"/>
    </row>
    <row r="35" s="1" customFormat="1" ht="25.5" customHeight="1" spans="1:24">
      <c r="A35" s="107" t="s">
        <v>1386</v>
      </c>
      <c r="B35" s="30"/>
      <c r="C35" s="20">
        <v>105429</v>
      </c>
      <c r="D35" s="21">
        <v>595734.14</v>
      </c>
      <c r="E35" s="1">
        <f>104401+13602</f>
        <v>118003</v>
      </c>
      <c r="F35" s="22" t="s">
        <v>36</v>
      </c>
      <c r="G35" s="22" t="s">
        <v>37</v>
      </c>
      <c r="H35" s="32">
        <v>596221.15</v>
      </c>
      <c r="I35" s="3" t="e">
        <f>F35-A35</f>
        <v>#VALUE!</v>
      </c>
      <c r="J35" s="20">
        <f t="shared" si="0"/>
        <v>596221.15</v>
      </c>
      <c r="K35" s="20">
        <v>75943</v>
      </c>
      <c r="L35" s="22" t="s">
        <v>36</v>
      </c>
      <c r="M35" s="22" t="s">
        <v>37</v>
      </c>
      <c r="N35" s="32">
        <v>643048.95</v>
      </c>
      <c r="O35" s="3" t="e">
        <f>L35-A35</f>
        <v>#VALUE!</v>
      </c>
      <c r="P35" s="20">
        <f t="shared" si="1"/>
        <v>643048.95</v>
      </c>
      <c r="R35" s="1">
        <v>717759</v>
      </c>
      <c r="T35" s="33" t="s">
        <v>36</v>
      </c>
      <c r="U35" s="33" t="s">
        <v>37</v>
      </c>
      <c r="V35" s="34">
        <v>659380.53</v>
      </c>
      <c r="W35" s="1">
        <f t="shared" si="2"/>
        <v>-659380.53</v>
      </c>
      <c r="X35" s="1" t="e">
        <f t="shared" ref="X35:X39" si="3">T35-A35</f>
        <v>#VALUE!</v>
      </c>
    </row>
    <row r="36" s="1" customFormat="1" ht="25.5" customHeight="1" spans="1:23">
      <c r="A36" s="111" t="s">
        <v>70</v>
      </c>
      <c r="B36" s="142">
        <f>SUM(B5,B35)</f>
        <v>0</v>
      </c>
      <c r="F36" s="16" t="str">
        <f t="shared" ref="F36:H36" si="4">""</f>
        <v/>
      </c>
      <c r="G36" s="16" t="str">
        <f t="shared" si="4"/>
        <v/>
      </c>
      <c r="H36" s="16" t="str">
        <f t="shared" si="4"/>
        <v/>
      </c>
      <c r="I36" s="3"/>
      <c r="L36" s="16" t="str">
        <f t="shared" ref="L36:N36" si="5">""</f>
        <v/>
      </c>
      <c r="M36" s="31" t="str">
        <f t="shared" si="5"/>
        <v/>
      </c>
      <c r="N36" s="16" t="str">
        <f t="shared" si="5"/>
        <v/>
      </c>
      <c r="V36" s="35" t="e">
        <f>V37+#REF!+#REF!+#REF!+#REF!+#REF!+#REF!+#REF!+#REF!+#REF!+#REF!+#REF!+#REF!+#REF!+#REF!+#REF!+#REF!+#REF!+#REF!+#REF!+#REF!</f>
        <v>#REF!</v>
      </c>
      <c r="W36" s="35" t="e">
        <f>W37+#REF!+#REF!+#REF!+#REF!+#REF!+#REF!+#REF!+#REF!+#REF!+#REF!+#REF!+#REF!+#REF!+#REF!+#REF!+#REF!+#REF!+#REF!+#REF!+#REF!</f>
        <v>#REF!</v>
      </c>
    </row>
    <row r="37" ht="19.5" customHeight="1" spans="16:24">
      <c r="P37" s="36"/>
      <c r="T37" s="37" t="s">
        <v>71</v>
      </c>
      <c r="U37" s="37" t="s">
        <v>72</v>
      </c>
      <c r="V37" s="38">
        <v>19998</v>
      </c>
      <c r="W37" s="4">
        <f t="shared" ref="W37:W39" si="6">B37-V37</f>
        <v>-19998</v>
      </c>
      <c r="X37" s="4">
        <f t="shared" si="3"/>
        <v>232</v>
      </c>
    </row>
    <row r="38" ht="19.5" customHeight="1" spans="16:24">
      <c r="P38" s="36"/>
      <c r="T38" s="37" t="s">
        <v>73</v>
      </c>
      <c r="U38" s="37" t="s">
        <v>74</v>
      </c>
      <c r="V38" s="38">
        <v>19998</v>
      </c>
      <c r="W38" s="4">
        <f t="shared" si="6"/>
        <v>-19998</v>
      </c>
      <c r="X38" s="4">
        <f t="shared" si="3"/>
        <v>23203</v>
      </c>
    </row>
    <row r="39" ht="19.5" customHeight="1" spans="16:24">
      <c r="P39" s="36"/>
      <c r="T39" s="37" t="s">
        <v>75</v>
      </c>
      <c r="U39" s="37" t="s">
        <v>76</v>
      </c>
      <c r="V39" s="38">
        <v>19998</v>
      </c>
      <c r="W39" s="4">
        <f t="shared" si="6"/>
        <v>-19998</v>
      </c>
      <c r="X39" s="4">
        <f t="shared" si="3"/>
        <v>2320301</v>
      </c>
    </row>
    <row r="40" ht="19.5" customHeight="1" spans="16:16">
      <c r="P40" s="36"/>
    </row>
    <row r="41" ht="19.5" customHeight="1" spans="16:16">
      <c r="P41" s="36"/>
    </row>
    <row r="42" ht="19.5" customHeight="1" spans="16:16">
      <c r="P42" s="36"/>
    </row>
    <row r="43" ht="19.5" customHeight="1" spans="16:16">
      <c r="P43" s="36"/>
    </row>
    <row r="44" ht="19.5" customHeight="1" spans="16:16">
      <c r="P44" s="36"/>
    </row>
    <row r="45" ht="19.5" customHeight="1" spans="16:16">
      <c r="P45" s="36"/>
    </row>
    <row r="46" ht="19.5" customHeight="1" spans="16:16">
      <c r="P46" s="36"/>
    </row>
    <row r="47" ht="19.5" customHeight="1" spans="16:16">
      <c r="P47" s="36"/>
    </row>
    <row r="48" ht="19.5" customHeight="1" spans="16:16">
      <c r="P48" s="36"/>
    </row>
    <row r="49" ht="19.5" customHeight="1" spans="16:16">
      <c r="P49" s="36"/>
    </row>
    <row r="50" ht="19.5" customHeight="1" spans="16:16">
      <c r="P50" s="36"/>
    </row>
    <row r="51" ht="19.5" customHeight="1" spans="16:16">
      <c r="P51" s="36"/>
    </row>
    <row r="52" ht="19.5" customHeight="1" spans="16:16">
      <c r="P52" s="36"/>
    </row>
  </sheetData>
  <mergeCells count="1">
    <mergeCell ref="A2:B2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69"/>
  <sheetViews>
    <sheetView topLeftCell="A37" workbookViewId="0">
      <selection activeCell="AC18" sqref="AC18"/>
    </sheetView>
  </sheetViews>
  <sheetFormatPr defaultColWidth="7" defaultRowHeight="15"/>
  <cols>
    <col min="1" max="1" width="14.375" style="2" customWidth="1"/>
    <col min="2" max="2" width="61" style="1" customWidth="1"/>
    <col min="3" max="3" width="13" style="20" customWidth="1"/>
    <col min="4" max="4" width="10.375" style="1" hidden="1" customWidth="1"/>
    <col min="5" max="5" width="9.625" style="4" hidden="1" customWidth="1"/>
    <col min="6" max="6" width="8.125" style="4" hidden="1" customWidth="1"/>
    <col min="7" max="7" width="9.625" style="5" hidden="1" customWidth="1"/>
    <col min="8" max="8" width="17.5" style="5" hidden="1" customWidth="1"/>
    <col min="9" max="9" width="12.5" style="6" hidden="1" customWidth="1"/>
    <col min="10" max="10" width="7" style="7" hidden="1" customWidth="1"/>
    <col min="11" max="12" width="7" style="4" hidden="1" customWidth="1"/>
    <col min="13" max="13" width="13.875" style="4" hidden="1" customWidth="1"/>
    <col min="14" max="14" width="7.875" style="4" hidden="1" customWidth="1"/>
    <col min="15" max="15" width="9.5" style="4" hidden="1" customWidth="1"/>
    <col min="16" max="16" width="6.875" style="4" hidden="1" customWidth="1"/>
    <col min="17" max="17" width="9" style="4" hidden="1" customWidth="1"/>
    <col min="18" max="18" width="5.875" style="4" hidden="1" customWidth="1"/>
    <col min="19" max="19" width="5.25" style="4" hidden="1" customWidth="1"/>
    <col min="20" max="20" width="6.5" style="4" hidden="1" customWidth="1"/>
    <col min="21" max="22" width="7" style="4" hidden="1" customWidth="1"/>
    <col min="23" max="23" width="10.625" style="4" hidden="1" customWidth="1"/>
    <col min="24" max="24" width="10.5" style="4" hidden="1" customWidth="1"/>
    <col min="25" max="25" width="7" style="4" hidden="1" customWidth="1"/>
    <col min="26" max="16384" width="7" style="4"/>
  </cols>
  <sheetData>
    <row r="1" ht="20.25" customHeight="1" spans="1:1">
      <c r="A1" s="8" t="s">
        <v>1387</v>
      </c>
    </row>
    <row r="2" ht="22.5" spans="1:9">
      <c r="A2" s="9" t="s">
        <v>1388</v>
      </c>
      <c r="B2" s="10"/>
      <c r="C2" s="11"/>
      <c r="G2" s="4"/>
      <c r="H2" s="4"/>
      <c r="I2" s="4"/>
    </row>
    <row r="3" s="1" customFormat="1" spans="1:13">
      <c r="A3" s="2"/>
      <c r="C3" s="120" t="s">
        <v>31</v>
      </c>
      <c r="E3" s="1">
        <v>12.11</v>
      </c>
      <c r="G3" s="1">
        <v>12.22</v>
      </c>
      <c r="J3" s="3"/>
      <c r="M3" s="1">
        <v>1.2</v>
      </c>
    </row>
    <row r="4" s="119" customFormat="1" ht="21.75" customHeight="1" spans="1:15">
      <c r="A4" s="82" t="s">
        <v>1140</v>
      </c>
      <c r="B4" s="121" t="s">
        <v>79</v>
      </c>
      <c r="C4" s="122" t="s">
        <v>4</v>
      </c>
      <c r="G4" s="123" t="s">
        <v>1140</v>
      </c>
      <c r="H4" s="123" t="s">
        <v>1389</v>
      </c>
      <c r="I4" s="123" t="s">
        <v>70</v>
      </c>
      <c r="J4" s="135"/>
      <c r="M4" s="123" t="s">
        <v>1140</v>
      </c>
      <c r="N4" s="136" t="s">
        <v>1389</v>
      </c>
      <c r="O4" s="123" t="s">
        <v>70</v>
      </c>
    </row>
    <row r="5" s="119" customFormat="1" ht="21.75" customHeight="1" spans="1:15">
      <c r="A5" s="124" t="s">
        <v>1390</v>
      </c>
      <c r="B5" s="125" t="s">
        <v>1391</v>
      </c>
      <c r="C5" s="126">
        <f>SUM(C6)</f>
        <v>0</v>
      </c>
      <c r="G5" s="123"/>
      <c r="H5" s="123"/>
      <c r="I5" s="123"/>
      <c r="J5" s="135"/>
      <c r="M5" s="123"/>
      <c r="N5" s="136"/>
      <c r="O5" s="123"/>
    </row>
    <row r="6" s="119" customFormat="1" ht="21.75" customHeight="1" spans="1:15">
      <c r="A6" s="88" t="s">
        <v>1392</v>
      </c>
      <c r="B6" s="26" t="s">
        <v>1393</v>
      </c>
      <c r="C6" s="127">
        <f>SUM(C7)</f>
        <v>0</v>
      </c>
      <c r="G6" s="123"/>
      <c r="H6" s="123"/>
      <c r="I6" s="123"/>
      <c r="J6" s="135"/>
      <c r="M6" s="123"/>
      <c r="N6" s="136"/>
      <c r="O6" s="123"/>
    </row>
    <row r="7" s="119" customFormat="1" ht="23.25" customHeight="1" spans="1:15">
      <c r="A7" s="25">
        <v>2070702</v>
      </c>
      <c r="B7" s="26" t="s">
        <v>1394</v>
      </c>
      <c r="C7" s="127"/>
      <c r="G7" s="123"/>
      <c r="H7" s="123"/>
      <c r="I7" s="123"/>
      <c r="J7" s="135"/>
      <c r="M7" s="123"/>
      <c r="N7" s="136"/>
      <c r="O7" s="123"/>
    </row>
    <row r="8" s="119" customFormat="1" ht="23.25" customHeight="1" spans="1:15">
      <c r="A8" s="17" t="s">
        <v>1395</v>
      </c>
      <c r="B8" s="107" t="s">
        <v>49</v>
      </c>
      <c r="C8" s="128">
        <f>SUM(C9,C13)</f>
        <v>0</v>
      </c>
      <c r="G8" s="123"/>
      <c r="H8" s="123"/>
      <c r="I8" s="123"/>
      <c r="J8" s="135"/>
      <c r="M8" s="123"/>
      <c r="N8" s="136"/>
      <c r="O8" s="123"/>
    </row>
    <row r="9" s="97" customFormat="1" ht="24" customHeight="1" spans="1:25">
      <c r="A9" s="88">
        <v>20822</v>
      </c>
      <c r="B9" s="26" t="s">
        <v>1396</v>
      </c>
      <c r="C9" s="127">
        <f>SUM(C10:C12)</f>
        <v>0</v>
      </c>
      <c r="E9" s="97">
        <v>7616.62</v>
      </c>
      <c r="G9" s="129" t="s">
        <v>39</v>
      </c>
      <c r="H9" s="129" t="s">
        <v>40</v>
      </c>
      <c r="I9" s="129">
        <v>7616.62</v>
      </c>
      <c r="J9" s="97">
        <f t="shared" ref="J9:J31" si="0">G9-A9</f>
        <v>-721</v>
      </c>
      <c r="K9" s="97">
        <f t="shared" ref="K9:K31" si="1">I9-C9</f>
        <v>7616.62</v>
      </c>
      <c r="M9" s="129" t="s">
        <v>39</v>
      </c>
      <c r="N9" s="129" t="s">
        <v>40</v>
      </c>
      <c r="O9" s="129">
        <v>7749.58</v>
      </c>
      <c r="P9" s="97">
        <f t="shared" ref="P9:P31" si="2">M9-A9</f>
        <v>-721</v>
      </c>
      <c r="Q9" s="97">
        <f t="shared" ref="Q9:Q31" si="3">O9-C9</f>
        <v>7749.58</v>
      </c>
      <c r="U9" s="137" t="s">
        <v>39</v>
      </c>
      <c r="V9" s="137" t="s">
        <v>40</v>
      </c>
      <c r="W9" s="137">
        <v>8475.47</v>
      </c>
      <c r="X9" s="97">
        <f t="shared" ref="X9:X31" si="4">C9-W9</f>
        <v>-8475.47</v>
      </c>
      <c r="Y9" s="97">
        <f t="shared" ref="Y9:Y31" si="5">U9-A9</f>
        <v>-721</v>
      </c>
    </row>
    <row r="10" s="99" customFormat="1" ht="24" customHeight="1" spans="1:25">
      <c r="A10" s="25">
        <v>2082201</v>
      </c>
      <c r="B10" s="26" t="s">
        <v>1397</v>
      </c>
      <c r="C10" s="130"/>
      <c r="E10" s="99">
        <v>3922.87</v>
      </c>
      <c r="G10" s="131" t="s">
        <v>42</v>
      </c>
      <c r="H10" s="131" t="s">
        <v>43</v>
      </c>
      <c r="I10" s="131">
        <v>3922.87</v>
      </c>
      <c r="J10" s="99">
        <f t="shared" si="0"/>
        <v>-72100</v>
      </c>
      <c r="K10" s="99">
        <f t="shared" si="1"/>
        <v>3922.87</v>
      </c>
      <c r="L10" s="99">
        <v>750</v>
      </c>
      <c r="M10" s="131" t="s">
        <v>42</v>
      </c>
      <c r="N10" s="131" t="s">
        <v>43</v>
      </c>
      <c r="O10" s="131">
        <v>4041.81</v>
      </c>
      <c r="P10" s="99">
        <f t="shared" si="2"/>
        <v>-72100</v>
      </c>
      <c r="Q10" s="99">
        <f t="shared" si="3"/>
        <v>4041.81</v>
      </c>
      <c r="U10" s="138" t="s">
        <v>42</v>
      </c>
      <c r="V10" s="138" t="s">
        <v>43</v>
      </c>
      <c r="W10" s="138">
        <v>4680.94</v>
      </c>
      <c r="X10" s="99">
        <f t="shared" si="4"/>
        <v>-4680.94</v>
      </c>
      <c r="Y10" s="99">
        <f t="shared" si="5"/>
        <v>-72100</v>
      </c>
    </row>
    <row r="11" s="99" customFormat="1" ht="24" customHeight="1" spans="1:23">
      <c r="A11" s="25">
        <v>2082202</v>
      </c>
      <c r="B11" s="26" t="s">
        <v>1398</v>
      </c>
      <c r="C11" s="127"/>
      <c r="G11" s="131"/>
      <c r="H11" s="131"/>
      <c r="I11" s="131"/>
      <c r="M11" s="131"/>
      <c r="N11" s="131"/>
      <c r="O11" s="131"/>
      <c r="U11" s="138"/>
      <c r="V11" s="138"/>
      <c r="W11" s="138"/>
    </row>
    <row r="12" s="99" customFormat="1" ht="24" customHeight="1" spans="1:23">
      <c r="A12" s="25">
        <v>2082299</v>
      </c>
      <c r="B12" s="26" t="s">
        <v>1399</v>
      </c>
      <c r="C12" s="127"/>
      <c r="G12" s="131"/>
      <c r="H12" s="131"/>
      <c r="I12" s="131"/>
      <c r="M12" s="131"/>
      <c r="N12" s="131"/>
      <c r="O12" s="131"/>
      <c r="U12" s="138"/>
      <c r="V12" s="138"/>
      <c r="W12" s="138"/>
    </row>
    <row r="13" s="99" customFormat="1" ht="24" customHeight="1" spans="1:23">
      <c r="A13" s="88">
        <v>20823</v>
      </c>
      <c r="B13" s="26" t="s">
        <v>1366</v>
      </c>
      <c r="C13" s="127">
        <f>SUM(C14:C15)</f>
        <v>0</v>
      </c>
      <c r="G13" s="131"/>
      <c r="H13" s="131"/>
      <c r="I13" s="131"/>
      <c r="M13" s="131"/>
      <c r="N13" s="131"/>
      <c r="O13" s="131"/>
      <c r="U13" s="138"/>
      <c r="V13" s="138"/>
      <c r="W13" s="138"/>
    </row>
    <row r="14" s="99" customFormat="1" ht="24" customHeight="1" spans="1:23">
      <c r="A14" s="25">
        <v>2082302</v>
      </c>
      <c r="B14" s="26" t="s">
        <v>1400</v>
      </c>
      <c r="C14" s="127"/>
      <c r="G14" s="131"/>
      <c r="H14" s="131"/>
      <c r="I14" s="131"/>
      <c r="M14" s="131"/>
      <c r="N14" s="131"/>
      <c r="O14" s="131"/>
      <c r="U14" s="138"/>
      <c r="V14" s="138"/>
      <c r="W14" s="138"/>
    </row>
    <row r="15" s="99" customFormat="1" ht="24" customHeight="1" spans="1:23">
      <c r="A15" s="25">
        <v>2082399</v>
      </c>
      <c r="B15" s="26" t="s">
        <v>1401</v>
      </c>
      <c r="C15" s="127"/>
      <c r="G15" s="131"/>
      <c r="H15" s="131"/>
      <c r="I15" s="131"/>
      <c r="M15" s="131"/>
      <c r="N15" s="131"/>
      <c r="O15" s="131"/>
      <c r="U15" s="138"/>
      <c r="V15" s="138"/>
      <c r="W15" s="138"/>
    </row>
    <row r="16" s="1" customFormat="1" ht="24" customHeight="1" spans="1:25">
      <c r="A16" s="17" t="s">
        <v>1402</v>
      </c>
      <c r="B16" s="17" t="s">
        <v>1403</v>
      </c>
      <c r="C16" s="128">
        <f>SUM(C17,C27,C28,C32)</f>
        <v>0</v>
      </c>
      <c r="D16" s="20">
        <v>105429</v>
      </c>
      <c r="E16" s="21">
        <v>595734.14</v>
      </c>
      <c r="F16" s="1">
        <f>104401+13602</f>
        <v>118003</v>
      </c>
      <c r="G16" s="22" t="s">
        <v>36</v>
      </c>
      <c r="H16" s="22" t="s">
        <v>37</v>
      </c>
      <c r="I16" s="32">
        <v>596221.15</v>
      </c>
      <c r="J16" s="3">
        <f t="shared" si="0"/>
        <v>-11</v>
      </c>
      <c r="K16" s="20">
        <f t="shared" si="1"/>
        <v>596221.15</v>
      </c>
      <c r="L16" s="20">
        <v>75943</v>
      </c>
      <c r="M16" s="22" t="s">
        <v>36</v>
      </c>
      <c r="N16" s="22" t="s">
        <v>37</v>
      </c>
      <c r="O16" s="32">
        <v>643048.95</v>
      </c>
      <c r="P16" s="3">
        <f t="shared" si="2"/>
        <v>-11</v>
      </c>
      <c r="Q16" s="20">
        <f t="shared" si="3"/>
        <v>643048.95</v>
      </c>
      <c r="S16" s="1">
        <v>717759</v>
      </c>
      <c r="U16" s="33" t="s">
        <v>36</v>
      </c>
      <c r="V16" s="33" t="s">
        <v>37</v>
      </c>
      <c r="W16" s="34">
        <v>659380.53</v>
      </c>
      <c r="X16" s="1">
        <f t="shared" si="4"/>
        <v>-659380.53</v>
      </c>
      <c r="Y16" s="1">
        <f t="shared" si="5"/>
        <v>-11</v>
      </c>
    </row>
    <row r="17" s="1" customFormat="1" ht="24" customHeight="1" spans="1:23">
      <c r="A17" s="88">
        <v>21208</v>
      </c>
      <c r="B17" s="26" t="s">
        <v>1369</v>
      </c>
      <c r="C17" s="130">
        <f>SUM(C18:C26)</f>
        <v>0</v>
      </c>
      <c r="D17" s="20"/>
      <c r="E17" s="21"/>
      <c r="G17" s="22"/>
      <c r="H17" s="22"/>
      <c r="I17" s="32"/>
      <c r="J17" s="3"/>
      <c r="K17" s="20"/>
      <c r="L17" s="20"/>
      <c r="M17" s="22"/>
      <c r="N17" s="22"/>
      <c r="O17" s="32"/>
      <c r="P17" s="3"/>
      <c r="Q17" s="20"/>
      <c r="U17" s="33"/>
      <c r="V17" s="33"/>
      <c r="W17" s="34"/>
    </row>
    <row r="18" s="1" customFormat="1" ht="24" customHeight="1" spans="1:23">
      <c r="A18" s="25">
        <v>2120801</v>
      </c>
      <c r="B18" s="26" t="s">
        <v>1404</v>
      </c>
      <c r="C18" s="130"/>
      <c r="D18" s="20"/>
      <c r="E18" s="21"/>
      <c r="G18" s="22"/>
      <c r="H18" s="22"/>
      <c r="I18" s="32"/>
      <c r="J18" s="3"/>
      <c r="K18" s="20"/>
      <c r="L18" s="20"/>
      <c r="M18" s="22"/>
      <c r="N18" s="22"/>
      <c r="O18" s="32"/>
      <c r="P18" s="3"/>
      <c r="Q18" s="20"/>
      <c r="U18" s="33"/>
      <c r="V18" s="33"/>
      <c r="W18" s="34"/>
    </row>
    <row r="19" s="1" customFormat="1" ht="24" customHeight="1" spans="1:23">
      <c r="A19" s="25">
        <v>2120802</v>
      </c>
      <c r="B19" s="26" t="s">
        <v>1405</v>
      </c>
      <c r="C19" s="130"/>
      <c r="D19" s="20"/>
      <c r="E19" s="21"/>
      <c r="G19" s="22"/>
      <c r="H19" s="22"/>
      <c r="I19" s="32"/>
      <c r="J19" s="3"/>
      <c r="K19" s="20"/>
      <c r="L19" s="20"/>
      <c r="M19" s="22"/>
      <c r="N19" s="22"/>
      <c r="O19" s="32"/>
      <c r="P19" s="3"/>
      <c r="Q19" s="20"/>
      <c r="U19" s="33"/>
      <c r="V19" s="33"/>
      <c r="W19" s="34"/>
    </row>
    <row r="20" s="1" customFormat="1" ht="24" customHeight="1" spans="1:23">
      <c r="A20" s="25">
        <v>2120803</v>
      </c>
      <c r="B20" s="26" t="s">
        <v>1406</v>
      </c>
      <c r="C20" s="130"/>
      <c r="D20" s="20"/>
      <c r="E20" s="21"/>
      <c r="G20" s="22"/>
      <c r="H20" s="22"/>
      <c r="I20" s="32"/>
      <c r="J20" s="3"/>
      <c r="K20" s="20"/>
      <c r="L20" s="20"/>
      <c r="M20" s="22"/>
      <c r="N20" s="22"/>
      <c r="O20" s="32"/>
      <c r="P20" s="3"/>
      <c r="Q20" s="20"/>
      <c r="U20" s="33"/>
      <c r="V20" s="33"/>
      <c r="W20" s="34"/>
    </row>
    <row r="21" s="1" customFormat="1" ht="24" customHeight="1" spans="1:23">
      <c r="A21" s="25">
        <v>2120804</v>
      </c>
      <c r="B21" s="26" t="s">
        <v>1407</v>
      </c>
      <c r="C21" s="130"/>
      <c r="D21" s="20"/>
      <c r="E21" s="21"/>
      <c r="G21" s="22"/>
      <c r="H21" s="22"/>
      <c r="I21" s="32"/>
      <c r="J21" s="3"/>
      <c r="K21" s="20"/>
      <c r="L21" s="20"/>
      <c r="M21" s="22"/>
      <c r="N21" s="22"/>
      <c r="O21" s="32"/>
      <c r="P21" s="3"/>
      <c r="Q21" s="20"/>
      <c r="U21" s="33"/>
      <c r="V21" s="33"/>
      <c r="W21" s="34"/>
    </row>
    <row r="22" s="1" customFormat="1" ht="24" customHeight="1" spans="1:23">
      <c r="A22" s="25">
        <v>2120805</v>
      </c>
      <c r="B22" s="26" t="s">
        <v>1408</v>
      </c>
      <c r="C22" s="130"/>
      <c r="D22" s="20"/>
      <c r="E22" s="21"/>
      <c r="G22" s="22"/>
      <c r="H22" s="22"/>
      <c r="I22" s="32"/>
      <c r="J22" s="3"/>
      <c r="K22" s="20"/>
      <c r="L22" s="20"/>
      <c r="M22" s="22"/>
      <c r="N22" s="22"/>
      <c r="O22" s="32"/>
      <c r="P22" s="3"/>
      <c r="Q22" s="20"/>
      <c r="U22" s="33"/>
      <c r="V22" s="33"/>
      <c r="W22" s="34"/>
    </row>
    <row r="23" s="1" customFormat="1" ht="24" customHeight="1" spans="1:23">
      <c r="A23" s="25">
        <v>2120806</v>
      </c>
      <c r="B23" s="26" t="s">
        <v>1409</v>
      </c>
      <c r="C23" s="130"/>
      <c r="D23" s="20"/>
      <c r="E23" s="21"/>
      <c r="G23" s="22"/>
      <c r="H23" s="22"/>
      <c r="I23" s="32"/>
      <c r="J23" s="3"/>
      <c r="K23" s="20"/>
      <c r="L23" s="20"/>
      <c r="M23" s="22"/>
      <c r="N23" s="22"/>
      <c r="O23" s="32"/>
      <c r="P23" s="3"/>
      <c r="Q23" s="20"/>
      <c r="U23" s="33"/>
      <c r="V23" s="33"/>
      <c r="W23" s="34"/>
    </row>
    <row r="24" s="1" customFormat="1" ht="24" customHeight="1" spans="1:23">
      <c r="A24" s="25">
        <v>2120807</v>
      </c>
      <c r="B24" s="26" t="s">
        <v>1410</v>
      </c>
      <c r="C24" s="130"/>
      <c r="D24" s="20"/>
      <c r="E24" s="21"/>
      <c r="G24" s="22"/>
      <c r="H24" s="22"/>
      <c r="I24" s="32"/>
      <c r="J24" s="3"/>
      <c r="K24" s="20"/>
      <c r="L24" s="20"/>
      <c r="M24" s="22"/>
      <c r="N24" s="22"/>
      <c r="O24" s="32"/>
      <c r="P24" s="3"/>
      <c r="Q24" s="20"/>
      <c r="U24" s="33"/>
      <c r="V24" s="33"/>
      <c r="W24" s="34"/>
    </row>
    <row r="25" s="1" customFormat="1" ht="24" customHeight="1" spans="1:23">
      <c r="A25" s="25">
        <v>2120809</v>
      </c>
      <c r="B25" s="26" t="s">
        <v>1411</v>
      </c>
      <c r="C25" s="130"/>
      <c r="D25" s="20"/>
      <c r="E25" s="21"/>
      <c r="G25" s="22"/>
      <c r="H25" s="22"/>
      <c r="I25" s="32"/>
      <c r="J25" s="3"/>
      <c r="K25" s="20"/>
      <c r="L25" s="20"/>
      <c r="M25" s="22"/>
      <c r="N25" s="22"/>
      <c r="O25" s="32"/>
      <c r="P25" s="3"/>
      <c r="Q25" s="20"/>
      <c r="U25" s="33"/>
      <c r="V25" s="33"/>
      <c r="W25" s="34"/>
    </row>
    <row r="26" s="1" customFormat="1" ht="24" customHeight="1" spans="1:23">
      <c r="A26" s="25" t="s">
        <v>1412</v>
      </c>
      <c r="B26" s="26" t="s">
        <v>1413</v>
      </c>
      <c r="C26" s="130"/>
      <c r="D26" s="20"/>
      <c r="E26" s="21"/>
      <c r="G26" s="22"/>
      <c r="H26" s="22"/>
      <c r="I26" s="32"/>
      <c r="J26" s="3"/>
      <c r="K26" s="20"/>
      <c r="L26" s="20"/>
      <c r="M26" s="22"/>
      <c r="N26" s="22"/>
      <c r="O26" s="32"/>
      <c r="P26" s="3"/>
      <c r="Q26" s="20"/>
      <c r="U26" s="33"/>
      <c r="V26" s="33"/>
      <c r="W26" s="34"/>
    </row>
    <row r="27" s="1" customFormat="1" ht="24" customHeight="1" spans="1:23">
      <c r="A27" s="88">
        <v>21211</v>
      </c>
      <c r="B27" s="26" t="s">
        <v>1372</v>
      </c>
      <c r="C27" s="130"/>
      <c r="D27" s="20"/>
      <c r="E27" s="21"/>
      <c r="G27" s="22"/>
      <c r="H27" s="22"/>
      <c r="I27" s="32"/>
      <c r="J27" s="3"/>
      <c r="K27" s="20"/>
      <c r="L27" s="20"/>
      <c r="M27" s="22"/>
      <c r="N27" s="22"/>
      <c r="O27" s="32"/>
      <c r="P27" s="3"/>
      <c r="Q27" s="20"/>
      <c r="U27" s="33"/>
      <c r="V27" s="33"/>
      <c r="W27" s="34"/>
    </row>
    <row r="28" s="1" customFormat="1" ht="24" customHeight="1" spans="1:23">
      <c r="A28" s="88">
        <v>21212</v>
      </c>
      <c r="B28" s="26" t="s">
        <v>1373</v>
      </c>
      <c r="C28" s="130">
        <f>SUM(C29:C31)</f>
        <v>0</v>
      </c>
      <c r="D28" s="20"/>
      <c r="E28" s="21"/>
      <c r="G28" s="22"/>
      <c r="H28" s="22"/>
      <c r="I28" s="32"/>
      <c r="J28" s="3"/>
      <c r="K28" s="20"/>
      <c r="L28" s="20"/>
      <c r="M28" s="22"/>
      <c r="N28" s="22"/>
      <c r="O28" s="32"/>
      <c r="P28" s="3"/>
      <c r="Q28" s="20"/>
      <c r="U28" s="33"/>
      <c r="V28" s="33"/>
      <c r="W28" s="34"/>
    </row>
    <row r="29" s="1" customFormat="1" ht="24" customHeight="1" spans="1:25">
      <c r="A29" s="25">
        <v>2121201</v>
      </c>
      <c r="B29" s="26" t="s">
        <v>1414</v>
      </c>
      <c r="C29" s="130"/>
      <c r="D29" s="20"/>
      <c r="E29" s="20">
        <v>7616.62</v>
      </c>
      <c r="G29" s="22" t="s">
        <v>39</v>
      </c>
      <c r="H29" s="22" t="s">
        <v>40</v>
      </c>
      <c r="I29" s="32">
        <v>7616.62</v>
      </c>
      <c r="J29" s="3">
        <f t="shared" si="0"/>
        <v>-2101100</v>
      </c>
      <c r="K29" s="20">
        <f t="shared" si="1"/>
        <v>7616.62</v>
      </c>
      <c r="L29" s="20"/>
      <c r="M29" s="22" t="s">
        <v>39</v>
      </c>
      <c r="N29" s="22" t="s">
        <v>40</v>
      </c>
      <c r="O29" s="32">
        <v>7749.58</v>
      </c>
      <c r="P29" s="3">
        <f t="shared" si="2"/>
        <v>-2101100</v>
      </c>
      <c r="Q29" s="20">
        <f t="shared" si="3"/>
        <v>7749.58</v>
      </c>
      <c r="U29" s="33" t="s">
        <v>39</v>
      </c>
      <c r="V29" s="33" t="s">
        <v>40</v>
      </c>
      <c r="W29" s="34">
        <v>8475.47</v>
      </c>
      <c r="X29" s="1">
        <f t="shared" si="4"/>
        <v>-8475.47</v>
      </c>
      <c r="Y29" s="1">
        <f t="shared" si="5"/>
        <v>-2101100</v>
      </c>
    </row>
    <row r="30" s="1" customFormat="1" ht="24" customHeight="1" spans="1:25">
      <c r="A30" s="25">
        <v>2121202</v>
      </c>
      <c r="B30" s="26" t="s">
        <v>1415</v>
      </c>
      <c r="C30" s="130"/>
      <c r="D30" s="20"/>
      <c r="E30" s="20">
        <v>3922.87</v>
      </c>
      <c r="G30" s="22" t="s">
        <v>42</v>
      </c>
      <c r="H30" s="22" t="s">
        <v>43</v>
      </c>
      <c r="I30" s="32">
        <v>3922.87</v>
      </c>
      <c r="J30" s="3">
        <f t="shared" si="0"/>
        <v>-111101</v>
      </c>
      <c r="K30" s="20">
        <f t="shared" si="1"/>
        <v>3922.87</v>
      </c>
      <c r="L30" s="20">
        <v>750</v>
      </c>
      <c r="M30" s="22" t="s">
        <v>42</v>
      </c>
      <c r="N30" s="22" t="s">
        <v>43</v>
      </c>
      <c r="O30" s="32">
        <v>4041.81</v>
      </c>
      <c r="P30" s="3">
        <f t="shared" si="2"/>
        <v>-111101</v>
      </c>
      <c r="Q30" s="20">
        <f t="shared" si="3"/>
        <v>4041.81</v>
      </c>
      <c r="U30" s="33" t="s">
        <v>42</v>
      </c>
      <c r="V30" s="33" t="s">
        <v>43</v>
      </c>
      <c r="W30" s="34">
        <v>4680.94</v>
      </c>
      <c r="X30" s="1">
        <f t="shared" si="4"/>
        <v>-4680.94</v>
      </c>
      <c r="Y30" s="1">
        <f t="shared" si="5"/>
        <v>-111101</v>
      </c>
    </row>
    <row r="31" s="1" customFormat="1" ht="24" customHeight="1" spans="1:25">
      <c r="A31" s="25">
        <v>2121203</v>
      </c>
      <c r="B31" s="26" t="s">
        <v>1416</v>
      </c>
      <c r="C31" s="130"/>
      <c r="D31" s="27"/>
      <c r="E31" s="27">
        <v>135.6</v>
      </c>
      <c r="G31" s="22" t="s">
        <v>1417</v>
      </c>
      <c r="H31" s="22" t="s">
        <v>1418</v>
      </c>
      <c r="I31" s="32">
        <v>135.6</v>
      </c>
      <c r="J31" s="3">
        <f t="shared" si="0"/>
        <v>-111004</v>
      </c>
      <c r="K31" s="20">
        <f t="shared" si="1"/>
        <v>135.6</v>
      </c>
      <c r="L31" s="20"/>
      <c r="M31" s="22" t="s">
        <v>1417</v>
      </c>
      <c r="N31" s="22" t="s">
        <v>1418</v>
      </c>
      <c r="O31" s="32">
        <v>135.6</v>
      </c>
      <c r="P31" s="3">
        <f t="shared" si="2"/>
        <v>-111004</v>
      </c>
      <c r="Q31" s="20">
        <f t="shared" si="3"/>
        <v>135.6</v>
      </c>
      <c r="U31" s="33" t="s">
        <v>1417</v>
      </c>
      <c r="V31" s="33" t="s">
        <v>1418</v>
      </c>
      <c r="W31" s="34">
        <v>135.6</v>
      </c>
      <c r="X31" s="1">
        <f t="shared" si="4"/>
        <v>-135.6</v>
      </c>
      <c r="Y31" s="1">
        <f t="shared" si="5"/>
        <v>-111004</v>
      </c>
    </row>
    <row r="32" s="1" customFormat="1" ht="24" customHeight="1" spans="1:23">
      <c r="A32" s="132">
        <v>21213</v>
      </c>
      <c r="B32" s="133" t="s">
        <v>1374</v>
      </c>
      <c r="C32" s="130">
        <f t="shared" ref="C32:C37" si="6">SUM(C33)</f>
        <v>0</v>
      </c>
      <c r="D32" s="27"/>
      <c r="E32" s="27"/>
      <c r="G32" s="22"/>
      <c r="H32" s="22"/>
      <c r="I32" s="32"/>
      <c r="J32" s="3"/>
      <c r="K32" s="20"/>
      <c r="L32" s="20"/>
      <c r="M32" s="22"/>
      <c r="N32" s="22"/>
      <c r="O32" s="32"/>
      <c r="P32" s="3"/>
      <c r="Q32" s="20"/>
      <c r="U32" s="33"/>
      <c r="V32" s="33"/>
      <c r="W32" s="34"/>
    </row>
    <row r="33" s="1" customFormat="1" ht="24" customHeight="1" spans="1:23">
      <c r="A33" s="25">
        <v>2121399</v>
      </c>
      <c r="B33" s="26" t="s">
        <v>1419</v>
      </c>
      <c r="C33" s="130"/>
      <c r="D33" s="27"/>
      <c r="E33" s="27"/>
      <c r="G33" s="22"/>
      <c r="H33" s="22"/>
      <c r="I33" s="32"/>
      <c r="J33" s="3"/>
      <c r="K33" s="20"/>
      <c r="L33" s="20"/>
      <c r="M33" s="22"/>
      <c r="N33" s="22"/>
      <c r="O33" s="32"/>
      <c r="P33" s="3"/>
      <c r="Q33" s="20"/>
      <c r="U33" s="33"/>
      <c r="V33" s="33"/>
      <c r="W33" s="34"/>
    </row>
    <row r="34" s="2" customFormat="1" ht="24" customHeight="1" spans="1:23">
      <c r="A34" s="17" t="s">
        <v>1420</v>
      </c>
      <c r="B34" s="107" t="s">
        <v>53</v>
      </c>
      <c r="C34" s="128">
        <f>SUM(C35,C37)</f>
        <v>0</v>
      </c>
      <c r="G34" s="109"/>
      <c r="H34" s="109"/>
      <c r="I34" s="109"/>
      <c r="M34" s="109"/>
      <c r="N34" s="109"/>
      <c r="O34" s="109"/>
      <c r="U34" s="112"/>
      <c r="V34" s="112"/>
      <c r="W34" s="112"/>
    </row>
    <row r="35" s="1" customFormat="1" ht="24" customHeight="1" spans="1:23">
      <c r="A35" s="88">
        <v>21366</v>
      </c>
      <c r="B35" s="26" t="s">
        <v>1377</v>
      </c>
      <c r="C35" s="130">
        <f t="shared" si="6"/>
        <v>0</v>
      </c>
      <c r="D35" s="27"/>
      <c r="E35" s="27"/>
      <c r="G35" s="22"/>
      <c r="H35" s="22"/>
      <c r="I35" s="32"/>
      <c r="J35" s="3"/>
      <c r="K35" s="20"/>
      <c r="L35" s="20"/>
      <c r="M35" s="22"/>
      <c r="N35" s="22"/>
      <c r="O35" s="32"/>
      <c r="P35" s="3"/>
      <c r="Q35" s="20"/>
      <c r="U35" s="33"/>
      <c r="V35" s="33"/>
      <c r="W35" s="34"/>
    </row>
    <row r="36" s="1" customFormat="1" ht="24" customHeight="1" spans="1:23">
      <c r="A36" s="25">
        <v>2136602</v>
      </c>
      <c r="B36" s="26" t="s">
        <v>1421</v>
      </c>
      <c r="C36" s="130"/>
      <c r="D36" s="27"/>
      <c r="E36" s="27"/>
      <c r="G36" s="22"/>
      <c r="H36" s="22"/>
      <c r="I36" s="32"/>
      <c r="J36" s="3"/>
      <c r="K36" s="20"/>
      <c r="L36" s="20"/>
      <c r="M36" s="22"/>
      <c r="N36" s="22"/>
      <c r="O36" s="32"/>
      <c r="P36" s="3"/>
      <c r="Q36" s="20"/>
      <c r="U36" s="33"/>
      <c r="V36" s="33"/>
      <c r="W36" s="34"/>
    </row>
    <row r="37" s="1" customFormat="1" ht="24" customHeight="1" spans="1:23">
      <c r="A37" s="132">
        <v>21369</v>
      </c>
      <c r="B37" s="133" t="s">
        <v>1380</v>
      </c>
      <c r="C37" s="130">
        <f t="shared" si="6"/>
        <v>0</v>
      </c>
      <c r="D37" s="27"/>
      <c r="E37" s="27"/>
      <c r="G37" s="22"/>
      <c r="H37" s="22"/>
      <c r="I37" s="32"/>
      <c r="J37" s="3"/>
      <c r="K37" s="20"/>
      <c r="L37" s="20"/>
      <c r="M37" s="22"/>
      <c r="N37" s="22"/>
      <c r="O37" s="32"/>
      <c r="P37" s="3"/>
      <c r="Q37" s="20"/>
      <c r="U37" s="33"/>
      <c r="V37" s="33"/>
      <c r="W37" s="34"/>
    </row>
    <row r="38" s="1" customFormat="1" ht="24" customHeight="1" spans="1:23">
      <c r="A38" s="25">
        <v>2136901</v>
      </c>
      <c r="B38" s="26" t="s">
        <v>806</v>
      </c>
      <c r="C38" s="130"/>
      <c r="D38" s="27"/>
      <c r="E38" s="27"/>
      <c r="G38" s="22"/>
      <c r="H38" s="22"/>
      <c r="I38" s="32"/>
      <c r="J38" s="3"/>
      <c r="K38" s="20"/>
      <c r="L38" s="20"/>
      <c r="M38" s="22"/>
      <c r="N38" s="22"/>
      <c r="O38" s="32"/>
      <c r="P38" s="3"/>
      <c r="Q38" s="20"/>
      <c r="U38" s="33"/>
      <c r="V38" s="33"/>
      <c r="W38" s="34"/>
    </row>
    <row r="39" s="1" customFormat="1" ht="24" customHeight="1" spans="1:23">
      <c r="A39" s="17" t="s">
        <v>1422</v>
      </c>
      <c r="B39" s="107" t="s">
        <v>55</v>
      </c>
      <c r="C39" s="130">
        <f>SUM(C40)</f>
        <v>0</v>
      </c>
      <c r="D39" s="27"/>
      <c r="E39" s="27"/>
      <c r="G39" s="22"/>
      <c r="H39" s="22"/>
      <c r="I39" s="32"/>
      <c r="J39" s="3"/>
      <c r="K39" s="20"/>
      <c r="L39" s="20"/>
      <c r="M39" s="22"/>
      <c r="N39" s="22"/>
      <c r="O39" s="32"/>
      <c r="P39" s="3"/>
      <c r="Q39" s="20"/>
      <c r="U39" s="33"/>
      <c r="V39" s="33"/>
      <c r="W39" s="34"/>
    </row>
    <row r="40" s="1" customFormat="1" ht="24" customHeight="1" spans="1:23">
      <c r="A40" s="88">
        <v>21561</v>
      </c>
      <c r="B40" s="26" t="s">
        <v>1382</v>
      </c>
      <c r="C40" s="130">
        <f>SUM(C41)</f>
        <v>0</v>
      </c>
      <c r="D40" s="27"/>
      <c r="E40" s="27"/>
      <c r="G40" s="22"/>
      <c r="H40" s="22"/>
      <c r="I40" s="32"/>
      <c r="J40" s="3"/>
      <c r="K40" s="20"/>
      <c r="L40" s="20"/>
      <c r="M40" s="22"/>
      <c r="N40" s="22"/>
      <c r="O40" s="32"/>
      <c r="P40" s="3"/>
      <c r="Q40" s="20"/>
      <c r="U40" s="33"/>
      <c r="V40" s="33"/>
      <c r="W40" s="34"/>
    </row>
    <row r="41" s="1" customFormat="1" ht="24" customHeight="1" spans="1:23">
      <c r="A41" s="25">
        <v>2156199</v>
      </c>
      <c r="B41" s="26" t="s">
        <v>1423</v>
      </c>
      <c r="C41" s="130"/>
      <c r="D41" s="27"/>
      <c r="E41" s="27"/>
      <c r="G41" s="22"/>
      <c r="H41" s="22"/>
      <c r="I41" s="32"/>
      <c r="J41" s="3"/>
      <c r="K41" s="20"/>
      <c r="L41" s="20"/>
      <c r="M41" s="22"/>
      <c r="N41" s="22"/>
      <c r="O41" s="32"/>
      <c r="P41" s="3"/>
      <c r="Q41" s="20"/>
      <c r="U41" s="33"/>
      <c r="V41" s="33"/>
      <c r="W41" s="34"/>
    </row>
    <row r="42" s="1" customFormat="1" ht="24" customHeight="1" spans="1:23">
      <c r="A42" s="17" t="s">
        <v>1424</v>
      </c>
      <c r="B42" s="17" t="s">
        <v>62</v>
      </c>
      <c r="C42" s="128">
        <f>SUM(C43,C49)</f>
        <v>0</v>
      </c>
      <c r="D42" s="20"/>
      <c r="E42" s="21"/>
      <c r="G42" s="22"/>
      <c r="H42" s="22"/>
      <c r="I42" s="32"/>
      <c r="J42" s="3"/>
      <c r="K42" s="20"/>
      <c r="L42" s="20"/>
      <c r="M42" s="22"/>
      <c r="N42" s="22"/>
      <c r="O42" s="32"/>
      <c r="P42" s="3"/>
      <c r="Q42" s="20"/>
      <c r="U42" s="33"/>
      <c r="V42" s="33"/>
      <c r="W42" s="34"/>
    </row>
    <row r="43" s="1" customFormat="1" ht="24" customHeight="1" spans="1:23">
      <c r="A43" s="88">
        <v>22960</v>
      </c>
      <c r="B43" s="26" t="s">
        <v>1384</v>
      </c>
      <c r="C43" s="130">
        <f>SUM(C44:C48)</f>
        <v>0</v>
      </c>
      <c r="D43" s="27"/>
      <c r="E43" s="27"/>
      <c r="G43" s="22"/>
      <c r="H43" s="22"/>
      <c r="I43" s="32"/>
      <c r="J43" s="3"/>
      <c r="K43" s="20"/>
      <c r="L43" s="20"/>
      <c r="M43" s="22"/>
      <c r="N43" s="22"/>
      <c r="O43" s="32"/>
      <c r="P43" s="3"/>
      <c r="Q43" s="20"/>
      <c r="U43" s="33"/>
      <c r="V43" s="33"/>
      <c r="W43" s="34"/>
    </row>
    <row r="44" s="1" customFormat="1" ht="24" customHeight="1" spans="1:23">
      <c r="A44" s="25">
        <v>2296002</v>
      </c>
      <c r="B44" s="26" t="s">
        <v>1425</v>
      </c>
      <c r="C44" s="130"/>
      <c r="D44" s="27"/>
      <c r="E44" s="27"/>
      <c r="G44" s="22"/>
      <c r="H44" s="22"/>
      <c r="I44" s="32"/>
      <c r="J44" s="3"/>
      <c r="K44" s="20"/>
      <c r="L44" s="20"/>
      <c r="M44" s="22"/>
      <c r="N44" s="22"/>
      <c r="O44" s="32"/>
      <c r="P44" s="3"/>
      <c r="Q44" s="20"/>
      <c r="U44" s="33"/>
      <c r="V44" s="33"/>
      <c r="W44" s="34"/>
    </row>
    <row r="45" s="1" customFormat="1" ht="24" customHeight="1" spans="1:23">
      <c r="A45" s="25">
        <v>2296003</v>
      </c>
      <c r="B45" s="26" t="s">
        <v>1426</v>
      </c>
      <c r="C45" s="130"/>
      <c r="D45" s="27"/>
      <c r="E45" s="27"/>
      <c r="G45" s="22"/>
      <c r="H45" s="22"/>
      <c r="I45" s="32"/>
      <c r="J45" s="3"/>
      <c r="K45" s="20"/>
      <c r="L45" s="20"/>
      <c r="M45" s="22"/>
      <c r="N45" s="22"/>
      <c r="O45" s="32"/>
      <c r="P45" s="3"/>
      <c r="Q45" s="20"/>
      <c r="U45" s="33"/>
      <c r="V45" s="33"/>
      <c r="W45" s="34"/>
    </row>
    <row r="46" s="1" customFormat="1" ht="24" customHeight="1" spans="1:23">
      <c r="A46" s="25">
        <v>2296004</v>
      </c>
      <c r="B46" s="26" t="s">
        <v>1427</v>
      </c>
      <c r="C46" s="130"/>
      <c r="D46" s="27"/>
      <c r="E46" s="27"/>
      <c r="G46" s="22"/>
      <c r="H46" s="22"/>
      <c r="I46" s="32"/>
      <c r="J46" s="3"/>
      <c r="K46" s="20"/>
      <c r="L46" s="20"/>
      <c r="M46" s="22"/>
      <c r="N46" s="22"/>
      <c r="O46" s="32"/>
      <c r="P46" s="3"/>
      <c r="Q46" s="20"/>
      <c r="U46" s="33"/>
      <c r="V46" s="33"/>
      <c r="W46" s="34"/>
    </row>
    <row r="47" s="1" customFormat="1" ht="24" customHeight="1" spans="1:23">
      <c r="A47" s="25">
        <v>2296013</v>
      </c>
      <c r="B47" s="26" t="s">
        <v>1428</v>
      </c>
      <c r="C47" s="130"/>
      <c r="D47" s="27"/>
      <c r="E47" s="27"/>
      <c r="G47" s="22"/>
      <c r="H47" s="22"/>
      <c r="I47" s="32"/>
      <c r="J47" s="3"/>
      <c r="K47" s="20"/>
      <c r="L47" s="20"/>
      <c r="M47" s="22"/>
      <c r="N47" s="22"/>
      <c r="O47" s="32"/>
      <c r="P47" s="3"/>
      <c r="Q47" s="20"/>
      <c r="U47" s="33"/>
      <c r="V47" s="33"/>
      <c r="W47" s="34"/>
    </row>
    <row r="48" s="1" customFormat="1" ht="24" customHeight="1" spans="1:23">
      <c r="A48" s="25">
        <v>2296099</v>
      </c>
      <c r="B48" s="26" t="s">
        <v>1429</v>
      </c>
      <c r="C48" s="130"/>
      <c r="D48" s="27"/>
      <c r="E48" s="27"/>
      <c r="G48" s="22"/>
      <c r="H48" s="22"/>
      <c r="I48" s="32"/>
      <c r="J48" s="3"/>
      <c r="K48" s="20"/>
      <c r="L48" s="20"/>
      <c r="M48" s="22"/>
      <c r="N48" s="22"/>
      <c r="O48" s="32"/>
      <c r="P48" s="3"/>
      <c r="Q48" s="20"/>
      <c r="U48" s="33"/>
      <c r="V48" s="33"/>
      <c r="W48" s="34"/>
    </row>
    <row r="49" s="1" customFormat="1" ht="24" customHeight="1" spans="1:23">
      <c r="A49" s="88">
        <v>22904</v>
      </c>
      <c r="B49" s="101" t="s">
        <v>1385</v>
      </c>
      <c r="C49" s="130"/>
      <c r="D49" s="27"/>
      <c r="E49" s="27"/>
      <c r="G49" s="22"/>
      <c r="H49" s="22"/>
      <c r="I49" s="32"/>
      <c r="J49" s="3"/>
      <c r="K49" s="20"/>
      <c r="L49" s="20"/>
      <c r="M49" s="22"/>
      <c r="N49" s="22"/>
      <c r="O49" s="32"/>
      <c r="P49" s="3"/>
      <c r="Q49" s="20"/>
      <c r="U49" s="33"/>
      <c r="V49" s="33"/>
      <c r="W49" s="34"/>
    </row>
    <row r="50" s="1" customFormat="1" ht="24" customHeight="1" spans="1:23">
      <c r="A50" s="17" t="s">
        <v>1430</v>
      </c>
      <c r="B50" s="17" t="s">
        <v>64</v>
      </c>
      <c r="C50" s="128">
        <f>SUM(C51)</f>
        <v>0</v>
      </c>
      <c r="D50" s="20"/>
      <c r="E50" s="21"/>
      <c r="G50" s="22"/>
      <c r="H50" s="22"/>
      <c r="I50" s="32"/>
      <c r="J50" s="3"/>
      <c r="K50" s="20"/>
      <c r="L50" s="20"/>
      <c r="M50" s="22"/>
      <c r="N50" s="22"/>
      <c r="O50" s="32"/>
      <c r="P50" s="3"/>
      <c r="Q50" s="20"/>
      <c r="U50" s="33"/>
      <c r="V50" s="33"/>
      <c r="W50" s="34"/>
    </row>
    <row r="51" s="1" customFormat="1" ht="24" customHeight="1" spans="1:23">
      <c r="A51" s="88" t="s">
        <v>1431</v>
      </c>
      <c r="B51" s="101" t="s">
        <v>1432</v>
      </c>
      <c r="C51" s="130">
        <f>SUM(C52)</f>
        <v>0</v>
      </c>
      <c r="D51" s="27"/>
      <c r="E51" s="27"/>
      <c r="G51" s="22"/>
      <c r="H51" s="22"/>
      <c r="I51" s="32"/>
      <c r="J51" s="3"/>
      <c r="K51" s="20"/>
      <c r="L51" s="20"/>
      <c r="M51" s="22"/>
      <c r="N51" s="22"/>
      <c r="O51" s="32"/>
      <c r="P51" s="3"/>
      <c r="Q51" s="20"/>
      <c r="U51" s="33"/>
      <c r="V51" s="33"/>
      <c r="W51" s="34"/>
    </row>
    <row r="52" s="1" customFormat="1" ht="24" customHeight="1" spans="1:23">
      <c r="A52" s="25" t="s">
        <v>1433</v>
      </c>
      <c r="B52" s="26" t="s">
        <v>1434</v>
      </c>
      <c r="C52" s="130"/>
      <c r="D52" s="27"/>
      <c r="E52" s="27"/>
      <c r="G52" s="22"/>
      <c r="H52" s="22"/>
      <c r="I52" s="32"/>
      <c r="J52" s="3"/>
      <c r="K52" s="20"/>
      <c r="L52" s="20"/>
      <c r="M52" s="22"/>
      <c r="N52" s="22"/>
      <c r="O52" s="32"/>
      <c r="P52" s="3"/>
      <c r="Q52" s="20"/>
      <c r="U52" s="33"/>
      <c r="V52" s="33"/>
      <c r="W52" s="34"/>
    </row>
    <row r="53" s="1" customFormat="1" ht="24" customHeight="1" spans="1:24">
      <c r="A53" s="134" t="s">
        <v>70</v>
      </c>
      <c r="B53" s="14"/>
      <c r="C53" s="128">
        <f>SUM(C5,C8,C16,C34,C39,C42,C50)</f>
        <v>0</v>
      </c>
      <c r="G53" s="16" t="str">
        <f t="shared" ref="G53:I53" si="7">""</f>
        <v/>
      </c>
      <c r="H53" s="16" t="str">
        <f t="shared" si="7"/>
        <v/>
      </c>
      <c r="I53" s="16" t="str">
        <f t="shared" si="7"/>
        <v/>
      </c>
      <c r="J53" s="3"/>
      <c r="M53" s="16" t="str">
        <f t="shared" ref="M53:O53" si="8">""</f>
        <v/>
      </c>
      <c r="N53" s="31" t="str">
        <f t="shared" si="8"/>
        <v/>
      </c>
      <c r="O53" s="16" t="str">
        <f t="shared" si="8"/>
        <v/>
      </c>
      <c r="W53" s="35" t="e">
        <f>W54+#REF!+#REF!+#REF!+#REF!+#REF!+#REF!+#REF!+#REF!+#REF!+#REF!+#REF!+#REF!+#REF!+#REF!+#REF!+#REF!+#REF!+#REF!+#REF!+#REF!</f>
        <v>#REF!</v>
      </c>
      <c r="X53" s="35" t="e">
        <f>X54+#REF!+#REF!+#REF!+#REF!+#REF!+#REF!+#REF!+#REF!+#REF!+#REF!+#REF!+#REF!+#REF!+#REF!+#REF!+#REF!+#REF!+#REF!+#REF!+#REF!</f>
        <v>#REF!</v>
      </c>
    </row>
    <row r="54" ht="19.5" customHeight="1" spans="17:25">
      <c r="Q54" s="36"/>
      <c r="U54" s="37" t="s">
        <v>71</v>
      </c>
      <c r="V54" s="37" t="s">
        <v>72</v>
      </c>
      <c r="W54" s="38">
        <v>19998</v>
      </c>
      <c r="X54" s="4">
        <f t="shared" ref="X54:X56" si="9">C54-W54</f>
        <v>-19998</v>
      </c>
      <c r="Y54" s="4">
        <f t="shared" ref="Y54:Y56" si="10">U54-A54</f>
        <v>232</v>
      </c>
    </row>
    <row r="55" ht="19.5" customHeight="1" spans="17:25">
      <c r="Q55" s="36"/>
      <c r="U55" s="37" t="s">
        <v>73</v>
      </c>
      <c r="V55" s="37" t="s">
        <v>74</v>
      </c>
      <c r="W55" s="38">
        <v>19998</v>
      </c>
      <c r="X55" s="4">
        <f t="shared" si="9"/>
        <v>-19998</v>
      </c>
      <c r="Y55" s="4">
        <f t="shared" si="10"/>
        <v>23203</v>
      </c>
    </row>
    <row r="56" ht="19.5" customHeight="1" spans="17:25">
      <c r="Q56" s="36"/>
      <c r="U56" s="37" t="s">
        <v>75</v>
      </c>
      <c r="V56" s="37" t="s">
        <v>76</v>
      </c>
      <c r="W56" s="38">
        <v>19998</v>
      </c>
      <c r="X56" s="4">
        <f t="shared" si="9"/>
        <v>-19998</v>
      </c>
      <c r="Y56" s="4">
        <f t="shared" si="10"/>
        <v>2320301</v>
      </c>
    </row>
    <row r="57" ht="19.5" customHeight="1" spans="17:17">
      <c r="Q57" s="36"/>
    </row>
    <row r="58" ht="19.5" customHeight="1" spans="17:17">
      <c r="Q58" s="36"/>
    </row>
    <row r="59" ht="19.5" customHeight="1" spans="17:17">
      <c r="Q59" s="36"/>
    </row>
    <row r="60" ht="19.5" customHeight="1" spans="17:17">
      <c r="Q60" s="36"/>
    </row>
    <row r="61" ht="19.5" customHeight="1" spans="17:17">
      <c r="Q61" s="36"/>
    </row>
    <row r="62" ht="19.5" customHeight="1" spans="17:17">
      <c r="Q62" s="36"/>
    </row>
    <row r="63" ht="19.5" customHeight="1" spans="17:17">
      <c r="Q63" s="36"/>
    </row>
    <row r="64" ht="19.5" customHeight="1" spans="17:17">
      <c r="Q64" s="36"/>
    </row>
    <row r="65" ht="19.5" customHeight="1" spans="17:17">
      <c r="Q65" s="36"/>
    </row>
    <row r="66" ht="19.5" customHeight="1" spans="17:17">
      <c r="Q66" s="36"/>
    </row>
    <row r="67" ht="19.5" customHeight="1" spans="17:17">
      <c r="Q67" s="36"/>
    </row>
    <row r="68" ht="19.5" customHeight="1" spans="17:17">
      <c r="Q68" s="36"/>
    </row>
    <row r="69" ht="19.5" customHeight="1" spans="17:17">
      <c r="Q69" s="36"/>
    </row>
  </sheetData>
  <mergeCells count="2">
    <mergeCell ref="A2:C2"/>
    <mergeCell ref="A53:B53"/>
  </mergeCells>
  <printOptions horizontalCentered="1"/>
  <pageMargins left="0.747916666666667" right="0.747916666666667" top="0.984027777777778" bottom="0.984027777777778" header="0.511805555555556" footer="0.511805555555556"/>
  <pageSetup paperSize="9" scale="95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28"/>
  <sheetViews>
    <sheetView workbookViewId="0">
      <selection activeCell="Z7" sqref="Z7"/>
    </sheetView>
  </sheetViews>
  <sheetFormatPr defaultColWidth="7" defaultRowHeight="15"/>
  <cols>
    <col min="1" max="2" width="37" style="2" customWidth="1"/>
    <col min="3" max="3" width="10.375" style="1" hidden="1" customWidth="1"/>
    <col min="4" max="4" width="9.625" style="4" hidden="1" customWidth="1"/>
    <col min="5" max="5" width="8.125" style="4" hidden="1" customWidth="1"/>
    <col min="6" max="6" width="9.625" style="5" hidden="1" customWidth="1"/>
    <col min="7" max="7" width="17.5" style="5" hidden="1" customWidth="1"/>
    <col min="8" max="8" width="12.5" style="6" hidden="1" customWidth="1"/>
    <col min="9" max="9" width="7" style="7" hidden="1" customWidth="1"/>
    <col min="10" max="11" width="7" style="4" hidden="1" customWidth="1"/>
    <col min="12" max="12" width="13.875" style="4" hidden="1" customWidth="1"/>
    <col min="13" max="13" width="7.875" style="4" hidden="1" customWidth="1"/>
    <col min="14" max="14" width="9.5" style="4" hidden="1" customWidth="1"/>
    <col min="15" max="15" width="6.875" style="4" hidden="1" customWidth="1"/>
    <col min="16" max="16" width="9" style="4" hidden="1" customWidth="1"/>
    <col min="17" max="17" width="5.875" style="4" hidden="1" customWidth="1"/>
    <col min="18" max="18" width="5.25" style="4" hidden="1" customWidth="1"/>
    <col min="19" max="19" width="6.5" style="4" hidden="1" customWidth="1"/>
    <col min="20" max="21" width="7" style="4" hidden="1" customWidth="1"/>
    <col min="22" max="22" width="10.625" style="4" hidden="1" customWidth="1"/>
    <col min="23" max="23" width="10.5" style="4" hidden="1" customWidth="1"/>
    <col min="24" max="24" width="7" style="4" hidden="1" customWidth="1"/>
    <col min="25" max="16384" width="7" style="4"/>
  </cols>
  <sheetData>
    <row r="1" ht="21.75" customHeight="1" spans="1:2">
      <c r="A1" s="8" t="s">
        <v>1435</v>
      </c>
      <c r="B1" s="8"/>
    </row>
    <row r="2" ht="51.75" customHeight="1" spans="1:8">
      <c r="A2" s="80" t="s">
        <v>1436</v>
      </c>
      <c r="B2" s="81"/>
      <c r="F2" s="4"/>
      <c r="G2" s="4"/>
      <c r="H2" s="4"/>
    </row>
    <row r="3" spans="2:12">
      <c r="B3" s="68" t="s">
        <v>1322</v>
      </c>
      <c r="D3" s="4">
        <v>12.11</v>
      </c>
      <c r="F3" s="4">
        <v>12.22</v>
      </c>
      <c r="G3" s="4"/>
      <c r="H3" s="4"/>
      <c r="L3" s="4">
        <v>1.2</v>
      </c>
    </row>
    <row r="4" s="79" customFormat="1" ht="39.75" customHeight="1" spans="1:14">
      <c r="A4" s="82" t="s">
        <v>1323</v>
      </c>
      <c r="B4" s="82" t="s">
        <v>4</v>
      </c>
      <c r="C4" s="83"/>
      <c r="F4" s="84" t="s">
        <v>1326</v>
      </c>
      <c r="G4" s="84" t="s">
        <v>1327</v>
      </c>
      <c r="H4" s="84" t="s">
        <v>1328</v>
      </c>
      <c r="I4" s="90"/>
      <c r="L4" s="84" t="s">
        <v>1326</v>
      </c>
      <c r="M4" s="91" t="s">
        <v>1327</v>
      </c>
      <c r="N4" s="84" t="s">
        <v>1328</v>
      </c>
    </row>
    <row r="5" ht="39.75" customHeight="1" spans="1:24">
      <c r="A5" s="85" t="s">
        <v>1329</v>
      </c>
      <c r="B5" s="85" t="s">
        <v>1329</v>
      </c>
      <c r="C5" s="20">
        <v>105429</v>
      </c>
      <c r="D5" s="86">
        <v>595734.14</v>
      </c>
      <c r="E5" s="4">
        <f>104401+13602</f>
        <v>118003</v>
      </c>
      <c r="F5" s="5" t="s">
        <v>36</v>
      </c>
      <c r="G5" s="5" t="s">
        <v>1330</v>
      </c>
      <c r="H5" s="6">
        <v>596221.15</v>
      </c>
      <c r="I5" s="7" t="e">
        <f>F5-A5</f>
        <v>#VALUE!</v>
      </c>
      <c r="J5" s="36" t="e">
        <f>H5-#REF!</f>
        <v>#REF!</v>
      </c>
      <c r="K5" s="36">
        <v>75943</v>
      </c>
      <c r="L5" s="5" t="s">
        <v>36</v>
      </c>
      <c r="M5" s="5" t="s">
        <v>1330</v>
      </c>
      <c r="N5" s="6">
        <v>643048.95</v>
      </c>
      <c r="O5" s="7" t="e">
        <f>L5-A5</f>
        <v>#VALUE!</v>
      </c>
      <c r="P5" s="36" t="e">
        <f>N5-#REF!</f>
        <v>#REF!</v>
      </c>
      <c r="R5" s="4">
        <v>717759</v>
      </c>
      <c r="T5" s="37" t="s">
        <v>36</v>
      </c>
      <c r="U5" s="37" t="s">
        <v>1330</v>
      </c>
      <c r="V5" s="38">
        <v>659380.53</v>
      </c>
      <c r="W5" s="4" t="e">
        <f>#REF!-V5</f>
        <v>#REF!</v>
      </c>
      <c r="X5" s="4" t="e">
        <f>T5-A5</f>
        <v>#VALUE!</v>
      </c>
    </row>
    <row r="6" ht="39.75" customHeight="1" spans="1:22">
      <c r="A6" s="85"/>
      <c r="B6" s="87"/>
      <c r="C6" s="20"/>
      <c r="D6" s="86"/>
      <c r="J6" s="36"/>
      <c r="K6" s="36"/>
      <c r="L6" s="5"/>
      <c r="M6" s="5"/>
      <c r="N6" s="6"/>
      <c r="O6" s="7"/>
      <c r="P6" s="36"/>
      <c r="T6" s="37"/>
      <c r="U6" s="37"/>
      <c r="V6" s="38"/>
    </row>
    <row r="7" ht="39.75" customHeight="1" spans="1:22">
      <c r="A7" s="85"/>
      <c r="B7" s="87"/>
      <c r="C7" s="20"/>
      <c r="D7" s="86"/>
      <c r="J7" s="36"/>
      <c r="K7" s="36"/>
      <c r="L7" s="5"/>
      <c r="M7" s="5"/>
      <c r="N7" s="6"/>
      <c r="O7" s="7"/>
      <c r="P7" s="36"/>
      <c r="T7" s="37"/>
      <c r="U7" s="37"/>
      <c r="V7" s="38"/>
    </row>
    <row r="8" ht="39.75" customHeight="1" spans="1:22">
      <c r="A8" s="85"/>
      <c r="B8" s="87"/>
      <c r="C8" s="20"/>
      <c r="D8" s="86"/>
      <c r="J8" s="36"/>
      <c r="K8" s="36"/>
      <c r="L8" s="5"/>
      <c r="M8" s="5"/>
      <c r="N8" s="6"/>
      <c r="O8" s="7"/>
      <c r="P8" s="36"/>
      <c r="T8" s="37"/>
      <c r="U8" s="37"/>
      <c r="V8" s="38"/>
    </row>
    <row r="9" ht="39.75" customHeight="1" spans="1:22">
      <c r="A9" s="85"/>
      <c r="B9" s="87"/>
      <c r="C9" s="20"/>
      <c r="D9" s="86"/>
      <c r="J9" s="36"/>
      <c r="K9" s="36"/>
      <c r="L9" s="5"/>
      <c r="M9" s="5"/>
      <c r="N9" s="6"/>
      <c r="O9" s="7"/>
      <c r="P9" s="36"/>
      <c r="T9" s="37"/>
      <c r="U9" s="37"/>
      <c r="V9" s="38"/>
    </row>
    <row r="10" ht="39.75" customHeight="1" spans="1:22">
      <c r="A10" s="85"/>
      <c r="B10" s="87"/>
      <c r="C10" s="20"/>
      <c r="D10" s="86"/>
      <c r="J10" s="36"/>
      <c r="K10" s="36"/>
      <c r="L10" s="5"/>
      <c r="M10" s="5"/>
      <c r="N10" s="6"/>
      <c r="O10" s="7"/>
      <c r="P10" s="36"/>
      <c r="T10" s="37"/>
      <c r="U10" s="37"/>
      <c r="V10" s="38"/>
    </row>
    <row r="11" ht="39.75" customHeight="1" spans="1:22">
      <c r="A11" s="85"/>
      <c r="B11" s="88"/>
      <c r="C11" s="20"/>
      <c r="D11" s="36"/>
      <c r="J11" s="36"/>
      <c r="K11" s="36"/>
      <c r="L11" s="5"/>
      <c r="M11" s="5"/>
      <c r="N11" s="6"/>
      <c r="O11" s="7"/>
      <c r="P11" s="36"/>
      <c r="T11" s="37"/>
      <c r="U11" s="37"/>
      <c r="V11" s="38"/>
    </row>
    <row r="12" ht="39.75" customHeight="1" spans="1:23">
      <c r="A12" s="13" t="s">
        <v>1331</v>
      </c>
      <c r="B12" s="85" t="s">
        <v>1332</v>
      </c>
      <c r="F12" s="89" t="str">
        <f t="shared" ref="F12:H12" si="0">""</f>
        <v/>
      </c>
      <c r="G12" s="89" t="str">
        <f t="shared" si="0"/>
        <v/>
      </c>
      <c r="H12" s="89" t="str">
        <f t="shared" si="0"/>
        <v/>
      </c>
      <c r="L12" s="89" t="str">
        <f t="shared" ref="L12:N12" si="1">""</f>
        <v/>
      </c>
      <c r="M12" s="92" t="str">
        <f t="shared" si="1"/>
        <v/>
      </c>
      <c r="N12" s="89" t="str">
        <f t="shared" si="1"/>
        <v/>
      </c>
      <c r="V12" s="93" t="e">
        <f>V13+#REF!+#REF!+#REF!+#REF!+#REF!+#REF!+#REF!+#REF!+#REF!+#REF!+#REF!+#REF!+#REF!+#REF!+#REF!+#REF!+#REF!+#REF!+#REF!+#REF!</f>
        <v>#REF!</v>
      </c>
      <c r="W12" s="93" t="e">
        <f>W13+#REF!+#REF!+#REF!+#REF!+#REF!+#REF!+#REF!+#REF!+#REF!+#REF!+#REF!+#REF!+#REF!+#REF!+#REF!+#REF!+#REF!+#REF!+#REF!+#REF!</f>
        <v>#REF!</v>
      </c>
    </row>
    <row r="13" ht="19.5" customHeight="1" spans="16:24">
      <c r="P13" s="36"/>
      <c r="T13" s="37" t="s">
        <v>71</v>
      </c>
      <c r="U13" s="37" t="s">
        <v>72</v>
      </c>
      <c r="V13" s="38">
        <v>19998</v>
      </c>
      <c r="W13" s="4" t="e">
        <f>#REF!-V13</f>
        <v>#REF!</v>
      </c>
      <c r="X13" s="4">
        <f t="shared" ref="X13:X15" si="2">T13-A13</f>
        <v>232</v>
      </c>
    </row>
    <row r="14" ht="19.5" customHeight="1" spans="16:24">
      <c r="P14" s="36"/>
      <c r="T14" s="37" t="s">
        <v>73</v>
      </c>
      <c r="U14" s="37" t="s">
        <v>74</v>
      </c>
      <c r="V14" s="38">
        <v>19998</v>
      </c>
      <c r="W14" s="4" t="e">
        <f>#REF!-V14</f>
        <v>#REF!</v>
      </c>
      <c r="X14" s="4">
        <f t="shared" si="2"/>
        <v>23203</v>
      </c>
    </row>
    <row r="15" ht="19.5" customHeight="1" spans="16:24">
      <c r="P15" s="36"/>
      <c r="T15" s="37" t="s">
        <v>75</v>
      </c>
      <c r="U15" s="37" t="s">
        <v>76</v>
      </c>
      <c r="V15" s="38">
        <v>19998</v>
      </c>
      <c r="W15" s="4" t="e">
        <f>#REF!-V15</f>
        <v>#REF!</v>
      </c>
      <c r="X15" s="4">
        <f t="shared" si="2"/>
        <v>2320301</v>
      </c>
    </row>
    <row r="16" ht="19.5" customHeight="1" spans="16:16">
      <c r="P16" s="36"/>
    </row>
    <row r="17" s="4" customFormat="1" ht="19.5" customHeight="1" spans="16:16">
      <c r="P17" s="36"/>
    </row>
    <row r="18" s="4" customFormat="1" ht="19.5" customHeight="1" spans="16:16">
      <c r="P18" s="36"/>
    </row>
    <row r="19" s="4" customFormat="1" ht="19.5" customHeight="1" spans="16:16">
      <c r="P19" s="36"/>
    </row>
    <row r="20" s="4" customFormat="1" ht="19.5" customHeight="1" spans="16:16">
      <c r="P20" s="36"/>
    </row>
    <row r="21" s="4" customFormat="1" ht="19.5" customHeight="1" spans="16:16">
      <c r="P21" s="36"/>
    </row>
    <row r="22" s="4" customFormat="1" ht="19.5" customHeight="1" spans="16:16">
      <c r="P22" s="36"/>
    </row>
    <row r="23" s="4" customFormat="1" ht="19.5" customHeight="1" spans="16:16">
      <c r="P23" s="36"/>
    </row>
    <row r="24" s="4" customFormat="1" ht="19.5" customHeight="1" spans="16:16">
      <c r="P24" s="36"/>
    </row>
    <row r="25" s="4" customFormat="1" ht="19.5" customHeight="1" spans="16:16">
      <c r="P25" s="36"/>
    </row>
    <row r="26" s="4" customFormat="1" ht="19.5" customHeight="1" spans="16:16">
      <c r="P26" s="36"/>
    </row>
    <row r="27" s="4" customFormat="1" ht="19.5" customHeight="1" spans="16:16">
      <c r="P27" s="36"/>
    </row>
    <row r="28" s="4" customFormat="1" ht="19.5" customHeight="1" spans="16:16">
      <c r="P28" s="36"/>
    </row>
  </sheetData>
  <mergeCells count="1">
    <mergeCell ref="A2:B2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8"/>
  <sheetViews>
    <sheetView workbookViewId="0">
      <selection activeCell="D6" sqref="D6"/>
    </sheetView>
  </sheetViews>
  <sheetFormatPr defaultColWidth="7.875" defaultRowHeight="15.75" outlineLevelRow="7" outlineLevelCol="4"/>
  <cols>
    <col min="1" max="2" width="37.625" style="62" customWidth="1"/>
    <col min="3" max="3" width="8" style="62" customWidth="1"/>
    <col min="4" max="4" width="7.875" style="62" customWidth="1"/>
    <col min="5" max="5" width="8.5" style="62" hidden="1" customWidth="1"/>
    <col min="6" max="6" width="7.875" style="62" hidden="1" customWidth="1"/>
    <col min="7" max="254" width="7.875" style="62"/>
    <col min="255" max="255" width="35.75" style="62" customWidth="1"/>
    <col min="256" max="256" width="7.875" style="62" hidden="1" customWidth="1"/>
    <col min="257" max="258" width="12" style="62" customWidth="1"/>
    <col min="259" max="259" width="8" style="62" customWidth="1"/>
    <col min="260" max="260" width="7.875" style="62" customWidth="1"/>
    <col min="261" max="262" width="7.875" style="62" hidden="1" customWidth="1"/>
    <col min="263" max="510" width="7.875" style="62"/>
    <col min="511" max="511" width="35.75" style="62" customWidth="1"/>
    <col min="512" max="512" width="7.875" style="62" hidden="1" customWidth="1"/>
    <col min="513" max="514" width="12" style="62" customWidth="1"/>
    <col min="515" max="515" width="8" style="62" customWidth="1"/>
    <col min="516" max="516" width="7.875" style="62" customWidth="1"/>
    <col min="517" max="518" width="7.875" style="62" hidden="1" customWidth="1"/>
    <col min="519" max="766" width="7.875" style="62"/>
    <col min="767" max="767" width="35.75" style="62" customWidth="1"/>
    <col min="768" max="768" width="7.875" style="62" hidden="1" customWidth="1"/>
    <col min="769" max="770" width="12" style="62" customWidth="1"/>
    <col min="771" max="771" width="8" style="62" customWidth="1"/>
    <col min="772" max="772" width="7.875" style="62" customWidth="1"/>
    <col min="773" max="774" width="7.875" style="62" hidden="1" customWidth="1"/>
    <col min="775" max="1022" width="7.875" style="62"/>
    <col min="1023" max="1023" width="35.75" style="62" customWidth="1"/>
    <col min="1024" max="1024" width="7.875" style="62" hidden="1" customWidth="1"/>
    <col min="1025" max="1026" width="12" style="62" customWidth="1"/>
    <col min="1027" max="1027" width="8" style="62" customWidth="1"/>
    <col min="1028" max="1028" width="7.875" style="62" customWidth="1"/>
    <col min="1029" max="1030" width="7.875" style="62" hidden="1" customWidth="1"/>
    <col min="1031" max="1278" width="7.875" style="62"/>
    <col min="1279" max="1279" width="35.75" style="62" customWidth="1"/>
    <col min="1280" max="1280" width="7.875" style="62" hidden="1" customWidth="1"/>
    <col min="1281" max="1282" width="12" style="62" customWidth="1"/>
    <col min="1283" max="1283" width="8" style="62" customWidth="1"/>
    <col min="1284" max="1284" width="7.875" style="62" customWidth="1"/>
    <col min="1285" max="1286" width="7.875" style="62" hidden="1" customWidth="1"/>
    <col min="1287" max="1534" width="7.875" style="62"/>
    <col min="1535" max="1535" width="35.75" style="62" customWidth="1"/>
    <col min="1536" max="1536" width="7.875" style="62" hidden="1" customWidth="1"/>
    <col min="1537" max="1538" width="12" style="62" customWidth="1"/>
    <col min="1539" max="1539" width="8" style="62" customWidth="1"/>
    <col min="1540" max="1540" width="7.875" style="62" customWidth="1"/>
    <col min="1541" max="1542" width="7.875" style="62" hidden="1" customWidth="1"/>
    <col min="1543" max="1790" width="7.875" style="62"/>
    <col min="1791" max="1791" width="35.75" style="62" customWidth="1"/>
    <col min="1792" max="1792" width="7.875" style="62" hidden="1" customWidth="1"/>
    <col min="1793" max="1794" width="12" style="62" customWidth="1"/>
    <col min="1795" max="1795" width="8" style="62" customWidth="1"/>
    <col min="1796" max="1796" width="7.875" style="62" customWidth="1"/>
    <col min="1797" max="1798" width="7.875" style="62" hidden="1" customWidth="1"/>
    <col min="1799" max="2046" width="7.875" style="62"/>
    <col min="2047" max="2047" width="35.75" style="62" customWidth="1"/>
    <col min="2048" max="2048" width="7.875" style="62" hidden="1" customWidth="1"/>
    <col min="2049" max="2050" width="12" style="62" customWidth="1"/>
    <col min="2051" max="2051" width="8" style="62" customWidth="1"/>
    <col min="2052" max="2052" width="7.875" style="62" customWidth="1"/>
    <col min="2053" max="2054" width="7.875" style="62" hidden="1" customWidth="1"/>
    <col min="2055" max="2302" width="7.875" style="62"/>
    <col min="2303" max="2303" width="35.75" style="62" customWidth="1"/>
    <col min="2304" max="2304" width="7.875" style="62" hidden="1" customWidth="1"/>
    <col min="2305" max="2306" width="12" style="62" customWidth="1"/>
    <col min="2307" max="2307" width="8" style="62" customWidth="1"/>
    <col min="2308" max="2308" width="7.875" style="62" customWidth="1"/>
    <col min="2309" max="2310" width="7.875" style="62" hidden="1" customWidth="1"/>
    <col min="2311" max="2558" width="7.875" style="62"/>
    <col min="2559" max="2559" width="35.75" style="62" customWidth="1"/>
    <col min="2560" max="2560" width="7.875" style="62" hidden="1" customWidth="1"/>
    <col min="2561" max="2562" width="12" style="62" customWidth="1"/>
    <col min="2563" max="2563" width="8" style="62" customWidth="1"/>
    <col min="2564" max="2564" width="7.875" style="62" customWidth="1"/>
    <col min="2565" max="2566" width="7.875" style="62" hidden="1" customWidth="1"/>
    <col min="2567" max="2814" width="7.875" style="62"/>
    <col min="2815" max="2815" width="35.75" style="62" customWidth="1"/>
    <col min="2816" max="2816" width="7.875" style="62" hidden="1" customWidth="1"/>
    <col min="2817" max="2818" width="12" style="62" customWidth="1"/>
    <col min="2819" max="2819" width="8" style="62" customWidth="1"/>
    <col min="2820" max="2820" width="7.875" style="62" customWidth="1"/>
    <col min="2821" max="2822" width="7.875" style="62" hidden="1" customWidth="1"/>
    <col min="2823" max="3070" width="7.875" style="62"/>
    <col min="3071" max="3071" width="35.75" style="62" customWidth="1"/>
    <col min="3072" max="3072" width="7.875" style="62" hidden="1" customWidth="1"/>
    <col min="3073" max="3074" width="12" style="62" customWidth="1"/>
    <col min="3075" max="3075" width="8" style="62" customWidth="1"/>
    <col min="3076" max="3076" width="7.875" style="62" customWidth="1"/>
    <col min="3077" max="3078" width="7.875" style="62" hidden="1" customWidth="1"/>
    <col min="3079" max="3326" width="7.875" style="62"/>
    <col min="3327" max="3327" width="35.75" style="62" customWidth="1"/>
    <col min="3328" max="3328" width="7.875" style="62" hidden="1" customWidth="1"/>
    <col min="3329" max="3330" width="12" style="62" customWidth="1"/>
    <col min="3331" max="3331" width="8" style="62" customWidth="1"/>
    <col min="3332" max="3332" width="7.875" style="62" customWidth="1"/>
    <col min="3333" max="3334" width="7.875" style="62" hidden="1" customWidth="1"/>
    <col min="3335" max="3582" width="7.875" style="62"/>
    <col min="3583" max="3583" width="35.75" style="62" customWidth="1"/>
    <col min="3584" max="3584" width="7.875" style="62" hidden="1" customWidth="1"/>
    <col min="3585" max="3586" width="12" style="62" customWidth="1"/>
    <col min="3587" max="3587" width="8" style="62" customWidth="1"/>
    <col min="3588" max="3588" width="7.875" style="62" customWidth="1"/>
    <col min="3589" max="3590" width="7.875" style="62" hidden="1" customWidth="1"/>
    <col min="3591" max="3838" width="7.875" style="62"/>
    <col min="3839" max="3839" width="35.75" style="62" customWidth="1"/>
    <col min="3840" max="3840" width="7.875" style="62" hidden="1" customWidth="1"/>
    <col min="3841" max="3842" width="12" style="62" customWidth="1"/>
    <col min="3843" max="3843" width="8" style="62" customWidth="1"/>
    <col min="3844" max="3844" width="7.875" style="62" customWidth="1"/>
    <col min="3845" max="3846" width="7.875" style="62" hidden="1" customWidth="1"/>
    <col min="3847" max="4094" width="7.875" style="62"/>
    <col min="4095" max="4095" width="35.75" style="62" customWidth="1"/>
    <col min="4096" max="4096" width="7.875" style="62" hidden="1" customWidth="1"/>
    <col min="4097" max="4098" width="12" style="62" customWidth="1"/>
    <col min="4099" max="4099" width="8" style="62" customWidth="1"/>
    <col min="4100" max="4100" width="7.875" style="62" customWidth="1"/>
    <col min="4101" max="4102" width="7.875" style="62" hidden="1" customWidth="1"/>
    <col min="4103" max="4350" width="7.875" style="62"/>
    <col min="4351" max="4351" width="35.75" style="62" customWidth="1"/>
    <col min="4352" max="4352" width="7.875" style="62" hidden="1" customWidth="1"/>
    <col min="4353" max="4354" width="12" style="62" customWidth="1"/>
    <col min="4355" max="4355" width="8" style="62" customWidth="1"/>
    <col min="4356" max="4356" width="7.875" style="62" customWidth="1"/>
    <col min="4357" max="4358" width="7.875" style="62" hidden="1" customWidth="1"/>
    <col min="4359" max="4606" width="7.875" style="62"/>
    <col min="4607" max="4607" width="35.75" style="62" customWidth="1"/>
    <col min="4608" max="4608" width="7.875" style="62" hidden="1" customWidth="1"/>
    <col min="4609" max="4610" width="12" style="62" customWidth="1"/>
    <col min="4611" max="4611" width="8" style="62" customWidth="1"/>
    <col min="4612" max="4612" width="7.875" style="62" customWidth="1"/>
    <col min="4613" max="4614" width="7.875" style="62" hidden="1" customWidth="1"/>
    <col min="4615" max="4862" width="7.875" style="62"/>
    <col min="4863" max="4863" width="35.75" style="62" customWidth="1"/>
    <col min="4864" max="4864" width="7.875" style="62" hidden="1" customWidth="1"/>
    <col min="4865" max="4866" width="12" style="62" customWidth="1"/>
    <col min="4867" max="4867" width="8" style="62" customWidth="1"/>
    <col min="4868" max="4868" width="7.875" style="62" customWidth="1"/>
    <col min="4869" max="4870" width="7.875" style="62" hidden="1" customWidth="1"/>
    <col min="4871" max="5118" width="7.875" style="62"/>
    <col min="5119" max="5119" width="35.75" style="62" customWidth="1"/>
    <col min="5120" max="5120" width="7.875" style="62" hidden="1" customWidth="1"/>
    <col min="5121" max="5122" width="12" style="62" customWidth="1"/>
    <col min="5123" max="5123" width="8" style="62" customWidth="1"/>
    <col min="5124" max="5124" width="7.875" style="62" customWidth="1"/>
    <col min="5125" max="5126" width="7.875" style="62" hidden="1" customWidth="1"/>
    <col min="5127" max="5374" width="7.875" style="62"/>
    <col min="5375" max="5375" width="35.75" style="62" customWidth="1"/>
    <col min="5376" max="5376" width="7.875" style="62" hidden="1" customWidth="1"/>
    <col min="5377" max="5378" width="12" style="62" customWidth="1"/>
    <col min="5379" max="5379" width="8" style="62" customWidth="1"/>
    <col min="5380" max="5380" width="7.875" style="62" customWidth="1"/>
    <col min="5381" max="5382" width="7.875" style="62" hidden="1" customWidth="1"/>
    <col min="5383" max="5630" width="7.875" style="62"/>
    <col min="5631" max="5631" width="35.75" style="62" customWidth="1"/>
    <col min="5632" max="5632" width="7.875" style="62" hidden="1" customWidth="1"/>
    <col min="5633" max="5634" width="12" style="62" customWidth="1"/>
    <col min="5635" max="5635" width="8" style="62" customWidth="1"/>
    <col min="5636" max="5636" width="7.875" style="62" customWidth="1"/>
    <col min="5637" max="5638" width="7.875" style="62" hidden="1" customWidth="1"/>
    <col min="5639" max="5886" width="7.875" style="62"/>
    <col min="5887" max="5887" width="35.75" style="62" customWidth="1"/>
    <col min="5888" max="5888" width="7.875" style="62" hidden="1" customWidth="1"/>
    <col min="5889" max="5890" width="12" style="62" customWidth="1"/>
    <col min="5891" max="5891" width="8" style="62" customWidth="1"/>
    <col min="5892" max="5892" width="7.875" style="62" customWidth="1"/>
    <col min="5893" max="5894" width="7.875" style="62" hidden="1" customWidth="1"/>
    <col min="5895" max="6142" width="7.875" style="62"/>
    <col min="6143" max="6143" width="35.75" style="62" customWidth="1"/>
    <col min="6144" max="6144" width="7.875" style="62" hidden="1" customWidth="1"/>
    <col min="6145" max="6146" width="12" style="62" customWidth="1"/>
    <col min="6147" max="6147" width="8" style="62" customWidth="1"/>
    <col min="6148" max="6148" width="7.875" style="62" customWidth="1"/>
    <col min="6149" max="6150" width="7.875" style="62" hidden="1" customWidth="1"/>
    <col min="6151" max="6398" width="7.875" style="62"/>
    <col min="6399" max="6399" width="35.75" style="62" customWidth="1"/>
    <col min="6400" max="6400" width="7.875" style="62" hidden="1" customWidth="1"/>
    <col min="6401" max="6402" width="12" style="62" customWidth="1"/>
    <col min="6403" max="6403" width="8" style="62" customWidth="1"/>
    <col min="6404" max="6404" width="7.875" style="62" customWidth="1"/>
    <col min="6405" max="6406" width="7.875" style="62" hidden="1" customWidth="1"/>
    <col min="6407" max="6654" width="7.875" style="62"/>
    <col min="6655" max="6655" width="35.75" style="62" customWidth="1"/>
    <col min="6656" max="6656" width="7.875" style="62" hidden="1" customWidth="1"/>
    <col min="6657" max="6658" width="12" style="62" customWidth="1"/>
    <col min="6659" max="6659" width="8" style="62" customWidth="1"/>
    <col min="6660" max="6660" width="7.875" style="62" customWidth="1"/>
    <col min="6661" max="6662" width="7.875" style="62" hidden="1" customWidth="1"/>
    <col min="6663" max="6910" width="7.875" style="62"/>
    <col min="6911" max="6911" width="35.75" style="62" customWidth="1"/>
    <col min="6912" max="6912" width="7.875" style="62" hidden="1" customWidth="1"/>
    <col min="6913" max="6914" width="12" style="62" customWidth="1"/>
    <col min="6915" max="6915" width="8" style="62" customWidth="1"/>
    <col min="6916" max="6916" width="7.875" style="62" customWidth="1"/>
    <col min="6917" max="6918" width="7.875" style="62" hidden="1" customWidth="1"/>
    <col min="6919" max="7166" width="7.875" style="62"/>
    <col min="7167" max="7167" width="35.75" style="62" customWidth="1"/>
    <col min="7168" max="7168" width="7.875" style="62" hidden="1" customWidth="1"/>
    <col min="7169" max="7170" width="12" style="62" customWidth="1"/>
    <col min="7171" max="7171" width="8" style="62" customWidth="1"/>
    <col min="7172" max="7172" width="7.875" style="62" customWidth="1"/>
    <col min="7173" max="7174" width="7.875" style="62" hidden="1" customWidth="1"/>
    <col min="7175" max="7422" width="7.875" style="62"/>
    <col min="7423" max="7423" width="35.75" style="62" customWidth="1"/>
    <col min="7424" max="7424" width="7.875" style="62" hidden="1" customWidth="1"/>
    <col min="7425" max="7426" width="12" style="62" customWidth="1"/>
    <col min="7427" max="7427" width="8" style="62" customWidth="1"/>
    <col min="7428" max="7428" width="7.875" style="62" customWidth="1"/>
    <col min="7429" max="7430" width="7.875" style="62" hidden="1" customWidth="1"/>
    <col min="7431" max="7678" width="7.875" style="62"/>
    <col min="7679" max="7679" width="35.75" style="62" customWidth="1"/>
    <col min="7680" max="7680" width="7.875" style="62" hidden="1" customWidth="1"/>
    <col min="7681" max="7682" width="12" style="62" customWidth="1"/>
    <col min="7683" max="7683" width="8" style="62" customWidth="1"/>
    <col min="7684" max="7684" width="7.875" style="62" customWidth="1"/>
    <col min="7685" max="7686" width="7.875" style="62" hidden="1" customWidth="1"/>
    <col min="7687" max="7934" width="7.875" style="62"/>
    <col min="7935" max="7935" width="35.75" style="62" customWidth="1"/>
    <col min="7936" max="7936" width="7.875" style="62" hidden="1" customWidth="1"/>
    <col min="7937" max="7938" width="12" style="62" customWidth="1"/>
    <col min="7939" max="7939" width="8" style="62" customWidth="1"/>
    <col min="7940" max="7940" width="7.875" style="62" customWidth="1"/>
    <col min="7941" max="7942" width="7.875" style="62" hidden="1" customWidth="1"/>
    <col min="7943" max="8190" width="7.875" style="62"/>
    <col min="8191" max="8191" width="35.75" style="62" customWidth="1"/>
    <col min="8192" max="8192" width="7.875" style="62" hidden="1" customWidth="1"/>
    <col min="8193" max="8194" width="12" style="62" customWidth="1"/>
    <col min="8195" max="8195" width="8" style="62" customWidth="1"/>
    <col min="8196" max="8196" width="7.875" style="62" customWidth="1"/>
    <col min="8197" max="8198" width="7.875" style="62" hidden="1" customWidth="1"/>
    <col min="8199" max="8446" width="7.875" style="62"/>
    <col min="8447" max="8447" width="35.75" style="62" customWidth="1"/>
    <col min="8448" max="8448" width="7.875" style="62" hidden="1" customWidth="1"/>
    <col min="8449" max="8450" width="12" style="62" customWidth="1"/>
    <col min="8451" max="8451" width="8" style="62" customWidth="1"/>
    <col min="8452" max="8452" width="7.875" style="62" customWidth="1"/>
    <col min="8453" max="8454" width="7.875" style="62" hidden="1" customWidth="1"/>
    <col min="8455" max="8702" width="7.875" style="62"/>
    <col min="8703" max="8703" width="35.75" style="62" customWidth="1"/>
    <col min="8704" max="8704" width="7.875" style="62" hidden="1" customWidth="1"/>
    <col min="8705" max="8706" width="12" style="62" customWidth="1"/>
    <col min="8707" max="8707" width="8" style="62" customWidth="1"/>
    <col min="8708" max="8708" width="7.875" style="62" customWidth="1"/>
    <col min="8709" max="8710" width="7.875" style="62" hidden="1" customWidth="1"/>
    <col min="8711" max="8958" width="7.875" style="62"/>
    <col min="8959" max="8959" width="35.75" style="62" customWidth="1"/>
    <col min="8960" max="8960" width="7.875" style="62" hidden="1" customWidth="1"/>
    <col min="8961" max="8962" width="12" style="62" customWidth="1"/>
    <col min="8963" max="8963" width="8" style="62" customWidth="1"/>
    <col min="8964" max="8964" width="7.875" style="62" customWidth="1"/>
    <col min="8965" max="8966" width="7.875" style="62" hidden="1" customWidth="1"/>
    <col min="8967" max="9214" width="7.875" style="62"/>
    <col min="9215" max="9215" width="35.75" style="62" customWidth="1"/>
    <col min="9216" max="9216" width="7.875" style="62" hidden="1" customWidth="1"/>
    <col min="9217" max="9218" width="12" style="62" customWidth="1"/>
    <col min="9219" max="9219" width="8" style="62" customWidth="1"/>
    <col min="9220" max="9220" width="7.875" style="62" customWidth="1"/>
    <col min="9221" max="9222" width="7.875" style="62" hidden="1" customWidth="1"/>
    <col min="9223" max="9470" width="7.875" style="62"/>
    <col min="9471" max="9471" width="35.75" style="62" customWidth="1"/>
    <col min="9472" max="9472" width="7.875" style="62" hidden="1" customWidth="1"/>
    <col min="9473" max="9474" width="12" style="62" customWidth="1"/>
    <col min="9475" max="9475" width="8" style="62" customWidth="1"/>
    <col min="9476" max="9476" width="7.875" style="62" customWidth="1"/>
    <col min="9477" max="9478" width="7.875" style="62" hidden="1" customWidth="1"/>
    <col min="9479" max="9726" width="7.875" style="62"/>
    <col min="9727" max="9727" width="35.75" style="62" customWidth="1"/>
    <col min="9728" max="9728" width="7.875" style="62" hidden="1" customWidth="1"/>
    <col min="9729" max="9730" width="12" style="62" customWidth="1"/>
    <col min="9731" max="9731" width="8" style="62" customWidth="1"/>
    <col min="9732" max="9732" width="7.875" style="62" customWidth="1"/>
    <col min="9733" max="9734" width="7.875" style="62" hidden="1" customWidth="1"/>
    <col min="9735" max="9982" width="7.875" style="62"/>
    <col min="9983" max="9983" width="35.75" style="62" customWidth="1"/>
    <col min="9984" max="9984" width="7.875" style="62" hidden="1" customWidth="1"/>
    <col min="9985" max="9986" width="12" style="62" customWidth="1"/>
    <col min="9987" max="9987" width="8" style="62" customWidth="1"/>
    <col min="9988" max="9988" width="7.875" style="62" customWidth="1"/>
    <col min="9989" max="9990" width="7.875" style="62" hidden="1" customWidth="1"/>
    <col min="9991" max="10238" width="7.875" style="62"/>
    <col min="10239" max="10239" width="35.75" style="62" customWidth="1"/>
    <col min="10240" max="10240" width="7.875" style="62" hidden="1" customWidth="1"/>
    <col min="10241" max="10242" width="12" style="62" customWidth="1"/>
    <col min="10243" max="10243" width="8" style="62" customWidth="1"/>
    <col min="10244" max="10244" width="7.875" style="62" customWidth="1"/>
    <col min="10245" max="10246" width="7.875" style="62" hidden="1" customWidth="1"/>
    <col min="10247" max="10494" width="7.875" style="62"/>
    <col min="10495" max="10495" width="35.75" style="62" customWidth="1"/>
    <col min="10496" max="10496" width="7.875" style="62" hidden="1" customWidth="1"/>
    <col min="10497" max="10498" width="12" style="62" customWidth="1"/>
    <col min="10499" max="10499" width="8" style="62" customWidth="1"/>
    <col min="10500" max="10500" width="7.875" style="62" customWidth="1"/>
    <col min="10501" max="10502" width="7.875" style="62" hidden="1" customWidth="1"/>
    <col min="10503" max="10750" width="7.875" style="62"/>
    <col min="10751" max="10751" width="35.75" style="62" customWidth="1"/>
    <col min="10752" max="10752" width="7.875" style="62" hidden="1" customWidth="1"/>
    <col min="10753" max="10754" width="12" style="62" customWidth="1"/>
    <col min="10755" max="10755" width="8" style="62" customWidth="1"/>
    <col min="10756" max="10756" width="7.875" style="62" customWidth="1"/>
    <col min="10757" max="10758" width="7.875" style="62" hidden="1" customWidth="1"/>
    <col min="10759" max="11006" width="7.875" style="62"/>
    <col min="11007" max="11007" width="35.75" style="62" customWidth="1"/>
    <col min="11008" max="11008" width="7.875" style="62" hidden="1" customWidth="1"/>
    <col min="11009" max="11010" width="12" style="62" customWidth="1"/>
    <col min="11011" max="11011" width="8" style="62" customWidth="1"/>
    <col min="11012" max="11012" width="7.875" style="62" customWidth="1"/>
    <col min="11013" max="11014" width="7.875" style="62" hidden="1" customWidth="1"/>
    <col min="11015" max="11262" width="7.875" style="62"/>
    <col min="11263" max="11263" width="35.75" style="62" customWidth="1"/>
    <col min="11264" max="11264" width="7.875" style="62" hidden="1" customWidth="1"/>
    <col min="11265" max="11266" width="12" style="62" customWidth="1"/>
    <col min="11267" max="11267" width="8" style="62" customWidth="1"/>
    <col min="11268" max="11268" width="7.875" style="62" customWidth="1"/>
    <col min="11269" max="11270" width="7.875" style="62" hidden="1" customWidth="1"/>
    <col min="11271" max="11518" width="7.875" style="62"/>
    <col min="11519" max="11519" width="35.75" style="62" customWidth="1"/>
    <col min="11520" max="11520" width="7.875" style="62" hidden="1" customWidth="1"/>
    <col min="11521" max="11522" width="12" style="62" customWidth="1"/>
    <col min="11523" max="11523" width="8" style="62" customWidth="1"/>
    <col min="11524" max="11524" width="7.875" style="62" customWidth="1"/>
    <col min="11525" max="11526" width="7.875" style="62" hidden="1" customWidth="1"/>
    <col min="11527" max="11774" width="7.875" style="62"/>
    <col min="11775" max="11775" width="35.75" style="62" customWidth="1"/>
    <col min="11776" max="11776" width="7.875" style="62" hidden="1" customWidth="1"/>
    <col min="11777" max="11778" width="12" style="62" customWidth="1"/>
    <col min="11779" max="11779" width="8" style="62" customWidth="1"/>
    <col min="11780" max="11780" width="7.875" style="62" customWidth="1"/>
    <col min="11781" max="11782" width="7.875" style="62" hidden="1" customWidth="1"/>
    <col min="11783" max="12030" width="7.875" style="62"/>
    <col min="12031" max="12031" width="35.75" style="62" customWidth="1"/>
    <col min="12032" max="12032" width="7.875" style="62" hidden="1" customWidth="1"/>
    <col min="12033" max="12034" width="12" style="62" customWidth="1"/>
    <col min="12035" max="12035" width="8" style="62" customWidth="1"/>
    <col min="12036" max="12036" width="7.875" style="62" customWidth="1"/>
    <col min="12037" max="12038" width="7.875" style="62" hidden="1" customWidth="1"/>
    <col min="12039" max="12286" width="7.875" style="62"/>
    <col min="12287" max="12287" width="35.75" style="62" customWidth="1"/>
    <col min="12288" max="12288" width="7.875" style="62" hidden="1" customWidth="1"/>
    <col min="12289" max="12290" width="12" style="62" customWidth="1"/>
    <col min="12291" max="12291" width="8" style="62" customWidth="1"/>
    <col min="12292" max="12292" width="7.875" style="62" customWidth="1"/>
    <col min="12293" max="12294" width="7.875" style="62" hidden="1" customWidth="1"/>
    <col min="12295" max="12542" width="7.875" style="62"/>
    <col min="12543" max="12543" width="35.75" style="62" customWidth="1"/>
    <col min="12544" max="12544" width="7.875" style="62" hidden="1" customWidth="1"/>
    <col min="12545" max="12546" width="12" style="62" customWidth="1"/>
    <col min="12547" max="12547" width="8" style="62" customWidth="1"/>
    <col min="12548" max="12548" width="7.875" style="62" customWidth="1"/>
    <col min="12549" max="12550" width="7.875" style="62" hidden="1" customWidth="1"/>
    <col min="12551" max="12798" width="7.875" style="62"/>
    <col min="12799" max="12799" width="35.75" style="62" customWidth="1"/>
    <col min="12800" max="12800" width="7.875" style="62" hidden="1" customWidth="1"/>
    <col min="12801" max="12802" width="12" style="62" customWidth="1"/>
    <col min="12803" max="12803" width="8" style="62" customWidth="1"/>
    <col min="12804" max="12804" width="7.875" style="62" customWidth="1"/>
    <col min="12805" max="12806" width="7.875" style="62" hidden="1" customWidth="1"/>
    <col min="12807" max="13054" width="7.875" style="62"/>
    <col min="13055" max="13055" width="35.75" style="62" customWidth="1"/>
    <col min="13056" max="13056" width="7.875" style="62" hidden="1" customWidth="1"/>
    <col min="13057" max="13058" width="12" style="62" customWidth="1"/>
    <col min="13059" max="13059" width="8" style="62" customWidth="1"/>
    <col min="13060" max="13060" width="7.875" style="62" customWidth="1"/>
    <col min="13061" max="13062" width="7.875" style="62" hidden="1" customWidth="1"/>
    <col min="13063" max="13310" width="7.875" style="62"/>
    <col min="13311" max="13311" width="35.75" style="62" customWidth="1"/>
    <col min="13312" max="13312" width="7.875" style="62" hidden="1" customWidth="1"/>
    <col min="13313" max="13314" width="12" style="62" customWidth="1"/>
    <col min="13315" max="13315" width="8" style="62" customWidth="1"/>
    <col min="13316" max="13316" width="7.875" style="62" customWidth="1"/>
    <col min="13317" max="13318" width="7.875" style="62" hidden="1" customWidth="1"/>
    <col min="13319" max="13566" width="7.875" style="62"/>
    <col min="13567" max="13567" width="35.75" style="62" customWidth="1"/>
    <col min="13568" max="13568" width="7.875" style="62" hidden="1" customWidth="1"/>
    <col min="13569" max="13570" width="12" style="62" customWidth="1"/>
    <col min="13571" max="13571" width="8" style="62" customWidth="1"/>
    <col min="13572" max="13572" width="7.875" style="62" customWidth="1"/>
    <col min="13573" max="13574" width="7.875" style="62" hidden="1" customWidth="1"/>
    <col min="13575" max="13822" width="7.875" style="62"/>
    <col min="13823" max="13823" width="35.75" style="62" customWidth="1"/>
    <col min="13824" max="13824" width="7.875" style="62" hidden="1" customWidth="1"/>
    <col min="13825" max="13826" width="12" style="62" customWidth="1"/>
    <col min="13827" max="13827" width="8" style="62" customWidth="1"/>
    <col min="13828" max="13828" width="7.875" style="62" customWidth="1"/>
    <col min="13829" max="13830" width="7.875" style="62" hidden="1" customWidth="1"/>
    <col min="13831" max="14078" width="7.875" style="62"/>
    <col min="14079" max="14079" width="35.75" style="62" customWidth="1"/>
    <col min="14080" max="14080" width="7.875" style="62" hidden="1" customWidth="1"/>
    <col min="14081" max="14082" width="12" style="62" customWidth="1"/>
    <col min="14083" max="14083" width="8" style="62" customWidth="1"/>
    <col min="14084" max="14084" width="7.875" style="62" customWidth="1"/>
    <col min="14085" max="14086" width="7.875" style="62" hidden="1" customWidth="1"/>
    <col min="14087" max="14334" width="7.875" style="62"/>
    <col min="14335" max="14335" width="35.75" style="62" customWidth="1"/>
    <col min="14336" max="14336" width="7.875" style="62" hidden="1" customWidth="1"/>
    <col min="14337" max="14338" width="12" style="62" customWidth="1"/>
    <col min="14339" max="14339" width="8" style="62" customWidth="1"/>
    <col min="14340" max="14340" width="7.875" style="62" customWidth="1"/>
    <col min="14341" max="14342" width="7.875" style="62" hidden="1" customWidth="1"/>
    <col min="14343" max="14590" width="7.875" style="62"/>
    <col min="14591" max="14591" width="35.75" style="62" customWidth="1"/>
    <col min="14592" max="14592" width="7.875" style="62" hidden="1" customWidth="1"/>
    <col min="14593" max="14594" width="12" style="62" customWidth="1"/>
    <col min="14595" max="14595" width="8" style="62" customWidth="1"/>
    <col min="14596" max="14596" width="7.875" style="62" customWidth="1"/>
    <col min="14597" max="14598" width="7.875" style="62" hidden="1" customWidth="1"/>
    <col min="14599" max="14846" width="7.875" style="62"/>
    <col min="14847" max="14847" width="35.75" style="62" customWidth="1"/>
    <col min="14848" max="14848" width="7.875" style="62" hidden="1" customWidth="1"/>
    <col min="14849" max="14850" width="12" style="62" customWidth="1"/>
    <col min="14851" max="14851" width="8" style="62" customWidth="1"/>
    <col min="14852" max="14852" width="7.875" style="62" customWidth="1"/>
    <col min="14853" max="14854" width="7.875" style="62" hidden="1" customWidth="1"/>
    <col min="14855" max="15102" width="7.875" style="62"/>
    <col min="15103" max="15103" width="35.75" style="62" customWidth="1"/>
    <col min="15104" max="15104" width="7.875" style="62" hidden="1" customWidth="1"/>
    <col min="15105" max="15106" width="12" style="62" customWidth="1"/>
    <col min="15107" max="15107" width="8" style="62" customWidth="1"/>
    <col min="15108" max="15108" width="7.875" style="62" customWidth="1"/>
    <col min="15109" max="15110" width="7.875" style="62" hidden="1" customWidth="1"/>
    <col min="15111" max="15358" width="7.875" style="62"/>
    <col min="15359" max="15359" width="35.75" style="62" customWidth="1"/>
    <col min="15360" max="15360" width="7.875" style="62" hidden="1" customWidth="1"/>
    <col min="15361" max="15362" width="12" style="62" customWidth="1"/>
    <col min="15363" max="15363" width="8" style="62" customWidth="1"/>
    <col min="15364" max="15364" width="7.875" style="62" customWidth="1"/>
    <col min="15365" max="15366" width="7.875" style="62" hidden="1" customWidth="1"/>
    <col min="15367" max="15614" width="7.875" style="62"/>
    <col min="15615" max="15615" width="35.75" style="62" customWidth="1"/>
    <col min="15616" max="15616" width="7.875" style="62" hidden="1" customWidth="1"/>
    <col min="15617" max="15618" width="12" style="62" customWidth="1"/>
    <col min="15619" max="15619" width="8" style="62" customWidth="1"/>
    <col min="15620" max="15620" width="7.875" style="62" customWidth="1"/>
    <col min="15621" max="15622" width="7.875" style="62" hidden="1" customWidth="1"/>
    <col min="15623" max="15870" width="7.875" style="62"/>
    <col min="15871" max="15871" width="35.75" style="62" customWidth="1"/>
    <col min="15872" max="15872" width="7.875" style="62" hidden="1" customWidth="1"/>
    <col min="15873" max="15874" width="12" style="62" customWidth="1"/>
    <col min="15875" max="15875" width="8" style="62" customWidth="1"/>
    <col min="15876" max="15876" width="7.875" style="62" customWidth="1"/>
    <col min="15877" max="15878" width="7.875" style="62" hidden="1" customWidth="1"/>
    <col min="15879" max="16126" width="7.875" style="62"/>
    <col min="16127" max="16127" width="35.75" style="62" customWidth="1"/>
    <col min="16128" max="16128" width="7.875" style="62" hidden="1" customWidth="1"/>
    <col min="16129" max="16130" width="12" style="62" customWidth="1"/>
    <col min="16131" max="16131" width="8" style="62" customWidth="1"/>
    <col min="16132" max="16132" width="7.875" style="62" customWidth="1"/>
    <col min="16133" max="16134" width="7.875" style="62" hidden="1" customWidth="1"/>
    <col min="16135" max="16384" width="7.875" style="62"/>
  </cols>
  <sheetData>
    <row r="1" ht="27" customHeight="1" spans="1:2">
      <c r="A1" s="63" t="s">
        <v>1437</v>
      </c>
      <c r="B1" s="64"/>
    </row>
    <row r="2" ht="39.95" customHeight="1" spans="1:2">
      <c r="A2" s="65" t="s">
        <v>1438</v>
      </c>
      <c r="B2" s="66"/>
    </row>
    <row r="3" s="58" customFormat="1" ht="18.75" customHeight="1" spans="1:2">
      <c r="A3" s="67"/>
      <c r="B3" s="68" t="s">
        <v>1322</v>
      </c>
    </row>
    <row r="4" s="59" customFormat="1" ht="53.25" customHeight="1" spans="1:3">
      <c r="A4" s="69" t="s">
        <v>1335</v>
      </c>
      <c r="B4" s="70" t="s">
        <v>4</v>
      </c>
      <c r="C4" s="71"/>
    </row>
    <row r="5" s="60" customFormat="1" ht="53.25" customHeight="1" spans="1:3">
      <c r="A5" s="85" t="s">
        <v>1329</v>
      </c>
      <c r="B5" s="85" t="s">
        <v>1329</v>
      </c>
      <c r="C5" s="73"/>
    </row>
    <row r="6" s="58" customFormat="1" ht="53.25" customHeight="1" spans="1:5">
      <c r="A6" s="74"/>
      <c r="B6" s="74"/>
      <c r="C6" s="75"/>
      <c r="E6" s="58">
        <v>988753</v>
      </c>
    </row>
    <row r="7" s="58" customFormat="1" ht="53.25" customHeight="1" spans="1:5">
      <c r="A7" s="74"/>
      <c r="B7" s="74"/>
      <c r="C7" s="75"/>
      <c r="E7" s="58">
        <v>822672</v>
      </c>
    </row>
    <row r="8" s="61" customFormat="1" ht="53.25" customHeight="1" spans="1:3">
      <c r="A8" s="76" t="s">
        <v>1331</v>
      </c>
      <c r="B8" s="77">
        <v>0</v>
      </c>
      <c r="C8" s="78"/>
    </row>
  </sheetData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0"/>
  <sheetViews>
    <sheetView workbookViewId="0">
      <selection activeCell="K20" sqref="K20"/>
    </sheetView>
  </sheetViews>
  <sheetFormatPr defaultColWidth="9" defaultRowHeight="15.75" outlineLevelCol="1"/>
  <cols>
    <col min="1" max="1" width="33.25" style="41" customWidth="1"/>
    <col min="2" max="2" width="33.25" style="42" customWidth="1"/>
    <col min="3" max="16384" width="9" style="41"/>
  </cols>
  <sheetData>
    <row r="1" ht="21" customHeight="1" spans="1:1">
      <c r="A1" s="39" t="s">
        <v>1439</v>
      </c>
    </row>
    <row r="2" ht="24.75" customHeight="1" spans="1:2">
      <c r="A2" s="43" t="s">
        <v>1440</v>
      </c>
      <c r="B2" s="43"/>
    </row>
    <row r="3" s="39" customFormat="1" ht="24" customHeight="1" spans="2:2">
      <c r="B3" s="45" t="s">
        <v>31</v>
      </c>
    </row>
    <row r="4" s="113" customFormat="1" ht="51" customHeight="1" spans="1:2">
      <c r="A4" s="115" t="s">
        <v>3</v>
      </c>
      <c r="B4" s="47" t="s">
        <v>4</v>
      </c>
    </row>
    <row r="5" s="114" customFormat="1" ht="48" customHeight="1" spans="1:2">
      <c r="A5" s="116" t="s">
        <v>1441</v>
      </c>
      <c r="B5" s="117" t="s">
        <v>1332</v>
      </c>
    </row>
    <row r="6" s="114" customFormat="1" ht="48" customHeight="1" spans="1:2">
      <c r="A6" s="116" t="s">
        <v>1442</v>
      </c>
      <c r="B6" s="117" t="s">
        <v>1332</v>
      </c>
    </row>
    <row r="7" s="114" customFormat="1" ht="48" customHeight="1" spans="1:2">
      <c r="A7" s="116" t="s">
        <v>1443</v>
      </c>
      <c r="B7" s="118">
        <v>0</v>
      </c>
    </row>
    <row r="8" s="114" customFormat="1" ht="48" customHeight="1" spans="1:2">
      <c r="A8" s="116" t="s">
        <v>1444</v>
      </c>
      <c r="B8" s="118">
        <v>0</v>
      </c>
    </row>
    <row r="9" s="114" customFormat="1" ht="48" customHeight="1" spans="1:2">
      <c r="A9" s="116" t="s">
        <v>1445</v>
      </c>
      <c r="B9" s="118">
        <v>0</v>
      </c>
    </row>
    <row r="10" s="40" customFormat="1" ht="48" customHeight="1" spans="1:2">
      <c r="A10" s="46" t="s">
        <v>1331</v>
      </c>
      <c r="B10" s="50">
        <f>SUM(B5:B9)</f>
        <v>0</v>
      </c>
    </row>
  </sheetData>
  <mergeCells count="1">
    <mergeCell ref="A2:B2"/>
  </mergeCells>
  <printOptions horizontalCentered="1"/>
  <pageMargins left="0.919444444444445" right="0.747916666666667" top="0.984027777777778" bottom="0.984027777777778" header="0.511805555555556" footer="0.511805555555556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34"/>
  <sheetViews>
    <sheetView workbookViewId="0">
      <selection activeCell="B18" sqref="B18"/>
    </sheetView>
  </sheetViews>
  <sheetFormatPr defaultColWidth="7" defaultRowHeight="15"/>
  <cols>
    <col min="1" max="1" width="35.125" style="2" customWidth="1"/>
    <col min="2" max="2" width="29.625" style="3" customWidth="1"/>
    <col min="3" max="3" width="10.375" style="1" hidden="1" customWidth="1"/>
    <col min="4" max="4" width="9.625" style="4" hidden="1" customWidth="1"/>
    <col min="5" max="5" width="8.125" style="4" hidden="1" customWidth="1"/>
    <col min="6" max="6" width="9.625" style="5" hidden="1" customWidth="1"/>
    <col min="7" max="7" width="17.5" style="5" hidden="1" customWidth="1"/>
    <col min="8" max="8" width="12.5" style="6" hidden="1" customWidth="1"/>
    <col min="9" max="9" width="7" style="7" hidden="1" customWidth="1"/>
    <col min="10" max="11" width="7" style="4" hidden="1" customWidth="1"/>
    <col min="12" max="12" width="13.875" style="4" hidden="1" customWidth="1"/>
    <col min="13" max="13" width="7.875" style="4" hidden="1" customWidth="1"/>
    <col min="14" max="14" width="9.5" style="4" hidden="1" customWidth="1"/>
    <col min="15" max="15" width="6.875" style="4" hidden="1" customWidth="1"/>
    <col min="16" max="16" width="9" style="4" hidden="1" customWidth="1"/>
    <col min="17" max="17" width="5.875" style="4" hidden="1" customWidth="1"/>
    <col min="18" max="18" width="5.25" style="4" hidden="1" customWidth="1"/>
    <col min="19" max="19" width="6.5" style="4" hidden="1" customWidth="1"/>
    <col min="20" max="21" width="7" style="4" hidden="1" customWidth="1"/>
    <col min="22" max="22" width="10.625" style="4" hidden="1" customWidth="1"/>
    <col min="23" max="23" width="10.5" style="4" hidden="1" customWidth="1"/>
    <col min="24" max="24" width="7" style="4" hidden="1" customWidth="1"/>
    <col min="25" max="16384" width="7" style="4"/>
  </cols>
  <sheetData>
    <row r="1" ht="29.25" customHeight="1" spans="1:1">
      <c r="A1" s="8" t="s">
        <v>1446</v>
      </c>
    </row>
    <row r="2" ht="28.5" customHeight="1" spans="1:8">
      <c r="A2" s="9" t="s">
        <v>1447</v>
      </c>
      <c r="B2" s="11"/>
      <c r="F2" s="4"/>
      <c r="G2" s="4"/>
      <c r="H2" s="4"/>
    </row>
    <row r="3" s="1" customFormat="1" ht="21.75" customHeight="1" spans="1:12">
      <c r="A3" s="2"/>
      <c r="B3" s="106" t="s">
        <v>31</v>
      </c>
      <c r="D3" s="1">
        <v>12.11</v>
      </c>
      <c r="F3" s="1">
        <v>12.22</v>
      </c>
      <c r="I3" s="3"/>
      <c r="L3" s="1">
        <v>1.2</v>
      </c>
    </row>
    <row r="4" s="1" customFormat="1" ht="39" customHeight="1" spans="1:14">
      <c r="A4" s="82" t="s">
        <v>3</v>
      </c>
      <c r="B4" s="103" t="s">
        <v>1448</v>
      </c>
      <c r="F4" s="16" t="s">
        <v>32</v>
      </c>
      <c r="G4" s="16" t="s">
        <v>33</v>
      </c>
      <c r="H4" s="16" t="s">
        <v>34</v>
      </c>
      <c r="I4" s="3"/>
      <c r="L4" s="16" t="s">
        <v>32</v>
      </c>
      <c r="M4" s="31" t="s">
        <v>33</v>
      </c>
      <c r="N4" s="16" t="s">
        <v>34</v>
      </c>
    </row>
    <row r="5" s="2" customFormat="1" ht="39" customHeight="1" spans="1:24">
      <c r="A5" s="107" t="s">
        <v>35</v>
      </c>
      <c r="B5" s="108">
        <v>0</v>
      </c>
      <c r="C5" s="2">
        <v>105429</v>
      </c>
      <c r="D5" s="2">
        <v>595734.14</v>
      </c>
      <c r="E5" s="2">
        <f>104401+13602</f>
        <v>118003</v>
      </c>
      <c r="F5" s="109" t="s">
        <v>36</v>
      </c>
      <c r="G5" s="109" t="s">
        <v>37</v>
      </c>
      <c r="H5" s="109">
        <v>596221.15</v>
      </c>
      <c r="I5" s="2" t="e">
        <f>F5-A5</f>
        <v>#VALUE!</v>
      </c>
      <c r="J5" s="2">
        <f t="shared" ref="J5:J17" si="0">H5-B5</f>
        <v>596221.15</v>
      </c>
      <c r="K5" s="2">
        <v>75943</v>
      </c>
      <c r="L5" s="109" t="s">
        <v>36</v>
      </c>
      <c r="M5" s="109" t="s">
        <v>37</v>
      </c>
      <c r="N5" s="109">
        <v>643048.95</v>
      </c>
      <c r="O5" s="2" t="e">
        <f>L5-A5</f>
        <v>#VALUE!</v>
      </c>
      <c r="P5" s="2">
        <f t="shared" ref="P5:P17" si="1">N5-B5</f>
        <v>643048.95</v>
      </c>
      <c r="R5" s="2">
        <v>717759</v>
      </c>
      <c r="T5" s="112" t="s">
        <v>36</v>
      </c>
      <c r="U5" s="112" t="s">
        <v>37</v>
      </c>
      <c r="V5" s="112">
        <v>659380.53</v>
      </c>
      <c r="W5" s="2">
        <f t="shared" ref="W5:W17" si="2">B5-V5</f>
        <v>-659380.53</v>
      </c>
      <c r="X5" s="2" t="e">
        <f>T5-A5</f>
        <v>#VALUE!</v>
      </c>
    </row>
    <row r="6" s="2" customFormat="1" ht="39" customHeight="1" spans="1:22">
      <c r="A6" s="110" t="s">
        <v>46</v>
      </c>
      <c r="B6" s="110">
        <v>0</v>
      </c>
      <c r="C6" s="110"/>
      <c r="D6" s="110"/>
      <c r="F6" s="109"/>
      <c r="G6" s="109"/>
      <c r="H6" s="109"/>
      <c r="L6" s="109"/>
      <c r="M6" s="109"/>
      <c r="N6" s="109"/>
      <c r="T6" s="112"/>
      <c r="U6" s="112"/>
      <c r="V6" s="112"/>
    </row>
    <row r="7" s="2" customFormat="1" ht="39" customHeight="1" spans="1:22">
      <c r="A7" s="110" t="s">
        <v>47</v>
      </c>
      <c r="B7" s="110">
        <v>0</v>
      </c>
      <c r="C7" s="110"/>
      <c r="D7" s="110"/>
      <c r="F7" s="109"/>
      <c r="G7" s="109"/>
      <c r="H7" s="109"/>
      <c r="L7" s="109"/>
      <c r="M7" s="109"/>
      <c r="N7" s="109"/>
      <c r="T7" s="112"/>
      <c r="U7" s="112"/>
      <c r="V7" s="112"/>
    </row>
    <row r="8" s="2" customFormat="1" ht="39" customHeight="1" spans="1:22">
      <c r="A8" s="110" t="s">
        <v>48</v>
      </c>
      <c r="B8" s="110">
        <v>0</v>
      </c>
      <c r="C8" s="110"/>
      <c r="D8" s="110"/>
      <c r="F8" s="109"/>
      <c r="G8" s="109"/>
      <c r="H8" s="109"/>
      <c r="L8" s="109"/>
      <c r="M8" s="109"/>
      <c r="N8" s="109"/>
      <c r="T8" s="112"/>
      <c r="U8" s="112"/>
      <c r="V8" s="112"/>
    </row>
    <row r="9" s="2" customFormat="1" ht="39" customHeight="1" spans="1:22">
      <c r="A9" s="110" t="s">
        <v>51</v>
      </c>
      <c r="B9" s="110">
        <v>0</v>
      </c>
      <c r="C9" s="110"/>
      <c r="D9" s="110"/>
      <c r="F9" s="109"/>
      <c r="G9" s="109"/>
      <c r="H9" s="109"/>
      <c r="L9" s="109"/>
      <c r="M9" s="109"/>
      <c r="N9" s="109"/>
      <c r="T9" s="112"/>
      <c r="U9" s="112"/>
      <c r="V9" s="112"/>
    </row>
    <row r="10" s="2" customFormat="1" ht="39" customHeight="1" spans="1:22">
      <c r="A10" s="110" t="s">
        <v>52</v>
      </c>
      <c r="B10" s="110">
        <v>0</v>
      </c>
      <c r="C10" s="110"/>
      <c r="D10" s="110"/>
      <c r="F10" s="109"/>
      <c r="G10" s="109"/>
      <c r="H10" s="109"/>
      <c r="L10" s="109"/>
      <c r="M10" s="109"/>
      <c r="N10" s="109"/>
      <c r="T10" s="112"/>
      <c r="U10" s="112"/>
      <c r="V10" s="112"/>
    </row>
    <row r="11" s="2" customFormat="1" ht="39" customHeight="1" spans="1:22">
      <c r="A11" s="110" t="s">
        <v>53</v>
      </c>
      <c r="B11" s="110">
        <v>0</v>
      </c>
      <c r="C11" s="110"/>
      <c r="D11" s="110"/>
      <c r="F11" s="109"/>
      <c r="G11" s="109"/>
      <c r="H11" s="109"/>
      <c r="L11" s="109"/>
      <c r="M11" s="109"/>
      <c r="N11" s="109"/>
      <c r="T11" s="112"/>
      <c r="U11" s="112"/>
      <c r="V11" s="112"/>
    </row>
    <row r="12" s="2" customFormat="1" ht="39" customHeight="1" spans="1:22">
      <c r="A12" s="110" t="s">
        <v>54</v>
      </c>
      <c r="B12" s="110">
        <v>0</v>
      </c>
      <c r="C12" s="110"/>
      <c r="D12" s="110"/>
      <c r="F12" s="109"/>
      <c r="G12" s="109"/>
      <c r="H12" s="109"/>
      <c r="L12" s="109"/>
      <c r="M12" s="109"/>
      <c r="N12" s="109"/>
      <c r="T12" s="112"/>
      <c r="U12" s="112"/>
      <c r="V12" s="112"/>
    </row>
    <row r="13" s="2" customFormat="1" ht="39" customHeight="1" spans="1:22">
      <c r="A13" s="110" t="s">
        <v>55</v>
      </c>
      <c r="B13" s="110">
        <v>0</v>
      </c>
      <c r="C13" s="110"/>
      <c r="D13" s="110"/>
      <c r="F13" s="109"/>
      <c r="G13" s="109"/>
      <c r="H13" s="109"/>
      <c r="L13" s="109"/>
      <c r="M13" s="109"/>
      <c r="N13" s="109"/>
      <c r="T13" s="112"/>
      <c r="U13" s="112"/>
      <c r="V13" s="112"/>
    </row>
    <row r="14" s="2" customFormat="1" ht="39" customHeight="1" spans="1:22">
      <c r="A14" s="110" t="s">
        <v>56</v>
      </c>
      <c r="B14" s="110">
        <v>0</v>
      </c>
      <c r="C14" s="110"/>
      <c r="D14" s="110"/>
      <c r="F14" s="109"/>
      <c r="G14" s="109"/>
      <c r="H14" s="109"/>
      <c r="L14" s="109"/>
      <c r="M14" s="109"/>
      <c r="N14" s="109"/>
      <c r="T14" s="112"/>
      <c r="U14" s="112"/>
      <c r="V14" s="112"/>
    </row>
    <row r="15" s="2" customFormat="1" ht="39" customHeight="1" spans="1:22">
      <c r="A15" s="110" t="s">
        <v>57</v>
      </c>
      <c r="B15" s="110">
        <v>0</v>
      </c>
      <c r="C15" s="110"/>
      <c r="D15" s="110"/>
      <c r="F15" s="109"/>
      <c r="G15" s="109"/>
      <c r="H15" s="109"/>
      <c r="L15" s="109"/>
      <c r="M15" s="109"/>
      <c r="N15" s="109"/>
      <c r="T15" s="112"/>
      <c r="U15" s="112"/>
      <c r="V15" s="112"/>
    </row>
    <row r="16" s="2" customFormat="1" ht="39" customHeight="1" spans="1:22">
      <c r="A16" s="110" t="s">
        <v>62</v>
      </c>
      <c r="B16" s="110">
        <v>0</v>
      </c>
      <c r="C16" s="110"/>
      <c r="D16" s="110"/>
      <c r="F16" s="109"/>
      <c r="G16" s="109"/>
      <c r="H16" s="109"/>
      <c r="L16" s="109"/>
      <c r="M16" s="109"/>
      <c r="N16" s="109"/>
      <c r="T16" s="112"/>
      <c r="U16" s="112"/>
      <c r="V16" s="112"/>
    </row>
    <row r="17" s="1" customFormat="1" ht="39" customHeight="1" spans="1:24">
      <c r="A17" s="107" t="s">
        <v>1386</v>
      </c>
      <c r="B17" s="108">
        <v>0</v>
      </c>
      <c r="C17" s="20">
        <v>105429</v>
      </c>
      <c r="D17" s="21">
        <v>595734.14</v>
      </c>
      <c r="E17" s="1">
        <f>104401+13602</f>
        <v>118003</v>
      </c>
      <c r="F17" s="22" t="s">
        <v>36</v>
      </c>
      <c r="G17" s="22" t="s">
        <v>37</v>
      </c>
      <c r="H17" s="32">
        <v>596221.15</v>
      </c>
      <c r="I17" s="3" t="e">
        <f>F17-A17</f>
        <v>#VALUE!</v>
      </c>
      <c r="J17" s="20">
        <f t="shared" si="0"/>
        <v>596221.15</v>
      </c>
      <c r="K17" s="20">
        <v>75943</v>
      </c>
      <c r="L17" s="22" t="s">
        <v>36</v>
      </c>
      <c r="M17" s="22" t="s">
        <v>37</v>
      </c>
      <c r="N17" s="32">
        <v>643048.95</v>
      </c>
      <c r="O17" s="3" t="e">
        <f>L17-A17</f>
        <v>#VALUE!</v>
      </c>
      <c r="P17" s="20">
        <f t="shared" si="1"/>
        <v>643048.95</v>
      </c>
      <c r="R17" s="1">
        <v>717759</v>
      </c>
      <c r="T17" s="33" t="s">
        <v>36</v>
      </c>
      <c r="U17" s="33" t="s">
        <v>37</v>
      </c>
      <c r="V17" s="34">
        <v>659380.53</v>
      </c>
      <c r="W17" s="1">
        <f t="shared" si="2"/>
        <v>-659380.53</v>
      </c>
      <c r="X17" s="1" t="e">
        <f t="shared" ref="X17:X21" si="3">T17-A17</f>
        <v>#VALUE!</v>
      </c>
    </row>
    <row r="18" s="1" customFormat="1" ht="39" customHeight="1" spans="1:23">
      <c r="A18" s="111" t="s">
        <v>70</v>
      </c>
      <c r="B18" s="108">
        <v>0</v>
      </c>
      <c r="F18" s="16" t="str">
        <f t="shared" ref="F18:H18" si="4">""</f>
        <v/>
      </c>
      <c r="G18" s="16" t="str">
        <f t="shared" si="4"/>
        <v/>
      </c>
      <c r="H18" s="16" t="str">
        <f t="shared" si="4"/>
        <v/>
      </c>
      <c r="I18" s="3"/>
      <c r="L18" s="16" t="str">
        <f t="shared" ref="L18:N18" si="5">""</f>
        <v/>
      </c>
      <c r="M18" s="31" t="str">
        <f t="shared" si="5"/>
        <v/>
      </c>
      <c r="N18" s="16" t="str">
        <f t="shared" si="5"/>
        <v/>
      </c>
      <c r="V18" s="35" t="e">
        <f>V19+#REF!+#REF!+#REF!+#REF!+#REF!+#REF!+#REF!+#REF!+#REF!+#REF!+#REF!+#REF!+#REF!+#REF!+#REF!+#REF!+#REF!+#REF!+#REF!+#REF!</f>
        <v>#REF!</v>
      </c>
      <c r="W18" s="35" t="e">
        <f>W19+#REF!+#REF!+#REF!+#REF!+#REF!+#REF!+#REF!+#REF!+#REF!+#REF!+#REF!+#REF!+#REF!+#REF!+#REF!+#REF!+#REF!+#REF!+#REF!+#REF!</f>
        <v>#REF!</v>
      </c>
    </row>
    <row r="19" ht="19.5" customHeight="1" spans="16:24">
      <c r="P19" s="36"/>
      <c r="T19" s="37" t="s">
        <v>71</v>
      </c>
      <c r="U19" s="37" t="s">
        <v>72</v>
      </c>
      <c r="V19" s="38">
        <v>19998</v>
      </c>
      <c r="W19" s="4">
        <f t="shared" ref="W19:W21" si="6">B19-V19</f>
        <v>-19998</v>
      </c>
      <c r="X19" s="4">
        <f t="shared" si="3"/>
        <v>232</v>
      </c>
    </row>
    <row r="20" ht="19.5" customHeight="1" spans="16:24">
      <c r="P20" s="36"/>
      <c r="T20" s="37" t="s">
        <v>73</v>
      </c>
      <c r="U20" s="37" t="s">
        <v>74</v>
      </c>
      <c r="V20" s="38">
        <v>19998</v>
      </c>
      <c r="W20" s="4">
        <f t="shared" si="6"/>
        <v>-19998</v>
      </c>
      <c r="X20" s="4">
        <f t="shared" si="3"/>
        <v>23203</v>
      </c>
    </row>
    <row r="21" ht="19.5" customHeight="1" spans="16:24">
      <c r="P21" s="36"/>
      <c r="T21" s="37" t="s">
        <v>75</v>
      </c>
      <c r="U21" s="37" t="s">
        <v>76</v>
      </c>
      <c r="V21" s="38">
        <v>19998</v>
      </c>
      <c r="W21" s="4">
        <f t="shared" si="6"/>
        <v>-19998</v>
      </c>
      <c r="X21" s="4">
        <f t="shared" si="3"/>
        <v>2320301</v>
      </c>
    </row>
    <row r="22" ht="19.5" customHeight="1" spans="16:16">
      <c r="P22" s="36"/>
    </row>
    <row r="23" ht="19.5" customHeight="1" spans="16:16">
      <c r="P23" s="36"/>
    </row>
    <row r="24" ht="19.5" customHeight="1" spans="16:16">
      <c r="P24" s="36"/>
    </row>
    <row r="25" ht="19.5" customHeight="1" spans="16:16">
      <c r="P25" s="36"/>
    </row>
    <row r="26" ht="19.5" customHeight="1" spans="16:16">
      <c r="P26" s="36"/>
    </row>
    <row r="27" ht="19.5" customHeight="1" spans="16:16">
      <c r="P27" s="36"/>
    </row>
    <row r="28" ht="19.5" customHeight="1" spans="16:16">
      <c r="P28" s="36"/>
    </row>
    <row r="29" ht="19.5" customHeight="1" spans="16:16">
      <c r="P29" s="36"/>
    </row>
    <row r="30" ht="19.5" customHeight="1" spans="16:16">
      <c r="P30" s="36"/>
    </row>
    <row r="31" ht="19.5" customHeight="1" spans="16:16">
      <c r="P31" s="36"/>
    </row>
    <row r="32" ht="19.5" customHeight="1" spans="16:16">
      <c r="P32" s="36"/>
    </row>
    <row r="33" ht="19.5" customHeight="1" spans="16:16">
      <c r="P33" s="36"/>
    </row>
    <row r="34" ht="19.5" customHeight="1" spans="16:16">
      <c r="P34" s="36"/>
    </row>
  </sheetData>
  <mergeCells count="1">
    <mergeCell ref="A2:B2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28"/>
  <sheetViews>
    <sheetView workbookViewId="0">
      <selection activeCell="C12" sqref="C12"/>
    </sheetView>
  </sheetViews>
  <sheetFormatPr defaultColWidth="7" defaultRowHeight="15"/>
  <cols>
    <col min="1" max="1" width="14.625" style="2" customWidth="1"/>
    <col min="2" max="2" width="46.625" style="1" customWidth="1"/>
    <col min="3" max="3" width="13" style="3" customWidth="1"/>
    <col min="4" max="4" width="10.375" style="1" hidden="1" customWidth="1"/>
    <col min="5" max="5" width="9.625" style="4" hidden="1" customWidth="1"/>
    <col min="6" max="6" width="8.125" style="4" hidden="1" customWidth="1"/>
    <col min="7" max="7" width="9.625" style="5" hidden="1" customWidth="1"/>
    <col min="8" max="8" width="17.5" style="5" hidden="1" customWidth="1"/>
    <col min="9" max="9" width="12.5" style="6" hidden="1" customWidth="1"/>
    <col min="10" max="10" width="7" style="7" hidden="1" customWidth="1"/>
    <col min="11" max="12" width="7" style="4" hidden="1" customWidth="1"/>
    <col min="13" max="13" width="13.875" style="4" hidden="1" customWidth="1"/>
    <col min="14" max="14" width="7.875" style="4" hidden="1" customWidth="1"/>
    <col min="15" max="15" width="9.5" style="4" hidden="1" customWidth="1"/>
    <col min="16" max="16" width="6.875" style="4" hidden="1" customWidth="1"/>
    <col min="17" max="17" width="9" style="4" hidden="1" customWidth="1"/>
    <col min="18" max="18" width="5.875" style="4" hidden="1" customWidth="1"/>
    <col min="19" max="19" width="5.25" style="4" hidden="1" customWidth="1"/>
    <col min="20" max="20" width="6.5" style="4" hidden="1" customWidth="1"/>
    <col min="21" max="22" width="7" style="4" hidden="1" customWidth="1"/>
    <col min="23" max="23" width="10.625" style="4" hidden="1" customWidth="1"/>
    <col min="24" max="24" width="10.5" style="4" hidden="1" customWidth="1"/>
    <col min="25" max="25" width="7" style="4" hidden="1" customWidth="1"/>
    <col min="26" max="16384" width="7" style="4"/>
  </cols>
  <sheetData>
    <row r="1" ht="23.25" customHeight="1" spans="1:1">
      <c r="A1" s="8" t="s">
        <v>1449</v>
      </c>
    </row>
    <row r="2" ht="22.5" spans="1:9">
      <c r="A2" s="9" t="s">
        <v>1450</v>
      </c>
      <c r="B2" s="10"/>
      <c r="C2" s="11"/>
      <c r="G2" s="4"/>
      <c r="H2" s="4"/>
      <c r="I2" s="4"/>
    </row>
    <row r="3" spans="3:13">
      <c r="C3" s="68" t="s">
        <v>1322</v>
      </c>
      <c r="E3" s="4">
        <v>12.11</v>
      </c>
      <c r="G3" s="4">
        <v>12.22</v>
      </c>
      <c r="H3" s="4"/>
      <c r="I3" s="4"/>
      <c r="M3" s="4">
        <v>1.2</v>
      </c>
    </row>
    <row r="4" ht="45.75" customHeight="1" spans="1:15">
      <c r="A4" s="13" t="s">
        <v>1451</v>
      </c>
      <c r="B4" s="14" t="s">
        <v>1452</v>
      </c>
      <c r="C4" s="15" t="s">
        <v>4</v>
      </c>
      <c r="G4" s="89" t="s">
        <v>1453</v>
      </c>
      <c r="H4" s="89" t="s">
        <v>1454</v>
      </c>
      <c r="I4" s="89" t="s">
        <v>1455</v>
      </c>
      <c r="M4" s="89" t="s">
        <v>1453</v>
      </c>
      <c r="N4" s="92" t="s">
        <v>1454</v>
      </c>
      <c r="O4" s="89" t="s">
        <v>1455</v>
      </c>
    </row>
    <row r="5" ht="45.75" customHeight="1" spans="1:25">
      <c r="A5" s="13" t="s">
        <v>1329</v>
      </c>
      <c r="B5" s="13" t="s">
        <v>1329</v>
      </c>
      <c r="C5" s="13" t="s">
        <v>1329</v>
      </c>
      <c r="D5" s="20">
        <v>105429</v>
      </c>
      <c r="E5" s="86">
        <v>595734.14</v>
      </c>
      <c r="F5" s="4">
        <f>104401+13602</f>
        <v>118003</v>
      </c>
      <c r="G5" s="5" t="s">
        <v>36</v>
      </c>
      <c r="H5" s="5" t="s">
        <v>1330</v>
      </c>
      <c r="I5" s="6">
        <v>596221.15</v>
      </c>
      <c r="J5" s="7" t="e">
        <f t="shared" ref="J5:J11" si="0">G5-A5</f>
        <v>#VALUE!</v>
      </c>
      <c r="K5" s="36" t="e">
        <f t="shared" ref="K5:K11" si="1">I5-C5</f>
        <v>#VALUE!</v>
      </c>
      <c r="L5" s="36">
        <v>75943</v>
      </c>
      <c r="M5" s="5" t="s">
        <v>36</v>
      </c>
      <c r="N5" s="5" t="s">
        <v>1330</v>
      </c>
      <c r="O5" s="6">
        <v>643048.95</v>
      </c>
      <c r="P5" s="7" t="e">
        <f t="shared" ref="P5:P11" si="2">M5-A5</f>
        <v>#VALUE!</v>
      </c>
      <c r="Q5" s="36" t="e">
        <f t="shared" ref="Q5:Q11" si="3">O5-C5</f>
        <v>#VALUE!</v>
      </c>
      <c r="S5" s="4">
        <v>717759</v>
      </c>
      <c r="U5" s="37" t="s">
        <v>36</v>
      </c>
      <c r="V5" s="37" t="s">
        <v>1330</v>
      </c>
      <c r="W5" s="38">
        <v>659380.53</v>
      </c>
      <c r="X5" s="4" t="e">
        <f t="shared" ref="X5:X11" si="4">C5-W5</f>
        <v>#VALUE!</v>
      </c>
      <c r="Y5" s="4" t="e">
        <f t="shared" ref="Y5:Y11" si="5">U5-A5</f>
        <v>#VALUE!</v>
      </c>
    </row>
    <row r="6" s="94" customFormat="1" ht="45.75" customHeight="1" spans="1:25">
      <c r="A6" s="23"/>
      <c r="B6" s="96"/>
      <c r="C6" s="88"/>
      <c r="D6" s="97"/>
      <c r="E6" s="94">
        <v>7616.62</v>
      </c>
      <c r="G6" s="98" t="s">
        <v>39</v>
      </c>
      <c r="H6" s="98" t="s">
        <v>1456</v>
      </c>
      <c r="I6" s="98">
        <v>7616.62</v>
      </c>
      <c r="J6" s="94">
        <f t="shared" si="0"/>
        <v>20101</v>
      </c>
      <c r="K6" s="94">
        <f t="shared" si="1"/>
        <v>7616.62</v>
      </c>
      <c r="M6" s="98" t="s">
        <v>39</v>
      </c>
      <c r="N6" s="98" t="s">
        <v>1456</v>
      </c>
      <c r="O6" s="98">
        <v>7749.58</v>
      </c>
      <c r="P6" s="94">
        <f t="shared" si="2"/>
        <v>20101</v>
      </c>
      <c r="Q6" s="94">
        <f t="shared" si="3"/>
        <v>7749.58</v>
      </c>
      <c r="U6" s="104" t="s">
        <v>39</v>
      </c>
      <c r="V6" s="104" t="s">
        <v>1456</v>
      </c>
      <c r="W6" s="104">
        <v>8475.47</v>
      </c>
      <c r="X6" s="94">
        <f t="shared" si="4"/>
        <v>-8475.47</v>
      </c>
      <c r="Y6" s="94">
        <f t="shared" si="5"/>
        <v>20101</v>
      </c>
    </row>
    <row r="7" s="95" customFormat="1" ht="45.75" customHeight="1" spans="1:25">
      <c r="A7" s="25"/>
      <c r="B7" s="25"/>
      <c r="C7" s="25"/>
      <c r="D7" s="99"/>
      <c r="E7" s="95">
        <v>3922.87</v>
      </c>
      <c r="G7" s="100" t="s">
        <v>42</v>
      </c>
      <c r="H7" s="100" t="s">
        <v>1457</v>
      </c>
      <c r="I7" s="100">
        <v>3922.87</v>
      </c>
      <c r="J7" s="95">
        <f t="shared" si="0"/>
        <v>2010101</v>
      </c>
      <c r="K7" s="95">
        <f t="shared" si="1"/>
        <v>3922.87</v>
      </c>
      <c r="L7" s="95">
        <v>750</v>
      </c>
      <c r="M7" s="100" t="s">
        <v>42</v>
      </c>
      <c r="N7" s="100" t="s">
        <v>1457</v>
      </c>
      <c r="O7" s="100">
        <v>4041.81</v>
      </c>
      <c r="P7" s="95">
        <f t="shared" si="2"/>
        <v>2010101</v>
      </c>
      <c r="Q7" s="95">
        <f t="shared" si="3"/>
        <v>4041.81</v>
      </c>
      <c r="U7" s="105" t="s">
        <v>42</v>
      </c>
      <c r="V7" s="105" t="s">
        <v>1457</v>
      </c>
      <c r="W7" s="105">
        <v>4680.94</v>
      </c>
      <c r="X7" s="95">
        <f t="shared" si="4"/>
        <v>-4680.94</v>
      </c>
      <c r="Y7" s="95">
        <f t="shared" si="5"/>
        <v>2010101</v>
      </c>
    </row>
    <row r="8" ht="45.75" customHeight="1" spans="1:25">
      <c r="A8" s="88"/>
      <c r="B8" s="101"/>
      <c r="C8" s="19"/>
      <c r="D8" s="27"/>
      <c r="E8" s="102">
        <v>135.6</v>
      </c>
      <c r="G8" s="5" t="s">
        <v>1417</v>
      </c>
      <c r="H8" s="5" t="s">
        <v>1458</v>
      </c>
      <c r="I8" s="6">
        <v>135.6</v>
      </c>
      <c r="J8" s="7">
        <f t="shared" si="0"/>
        <v>2010199</v>
      </c>
      <c r="K8" s="36">
        <f t="shared" si="1"/>
        <v>135.6</v>
      </c>
      <c r="L8" s="36"/>
      <c r="M8" s="5" t="s">
        <v>1417</v>
      </c>
      <c r="N8" s="5" t="s">
        <v>1458</v>
      </c>
      <c r="O8" s="6">
        <v>135.6</v>
      </c>
      <c r="P8" s="7">
        <f t="shared" si="2"/>
        <v>2010199</v>
      </c>
      <c r="Q8" s="36">
        <f t="shared" si="3"/>
        <v>135.6</v>
      </c>
      <c r="U8" s="37" t="s">
        <v>1417</v>
      </c>
      <c r="V8" s="37" t="s">
        <v>1458</v>
      </c>
      <c r="W8" s="38">
        <v>135.6</v>
      </c>
      <c r="X8" s="4">
        <f t="shared" si="4"/>
        <v>-135.6</v>
      </c>
      <c r="Y8" s="4">
        <f t="shared" si="5"/>
        <v>2010199</v>
      </c>
    </row>
    <row r="9" ht="45.75" customHeight="1" spans="1:25">
      <c r="A9" s="23"/>
      <c r="B9" s="23"/>
      <c r="C9" s="19"/>
      <c r="D9" s="20"/>
      <c r="E9" s="36">
        <v>7616.62</v>
      </c>
      <c r="G9" s="5" t="s">
        <v>39</v>
      </c>
      <c r="H9" s="5" t="s">
        <v>1456</v>
      </c>
      <c r="I9" s="6">
        <v>7616.62</v>
      </c>
      <c r="J9" s="7">
        <f t="shared" si="0"/>
        <v>20101</v>
      </c>
      <c r="K9" s="36">
        <f t="shared" si="1"/>
        <v>7616.62</v>
      </c>
      <c r="L9" s="36"/>
      <c r="M9" s="5" t="s">
        <v>39</v>
      </c>
      <c r="N9" s="5" t="s">
        <v>1456</v>
      </c>
      <c r="O9" s="6">
        <v>7749.58</v>
      </c>
      <c r="P9" s="7">
        <f t="shared" si="2"/>
        <v>20101</v>
      </c>
      <c r="Q9" s="36">
        <f t="shared" si="3"/>
        <v>7749.58</v>
      </c>
      <c r="U9" s="37" t="s">
        <v>39</v>
      </c>
      <c r="V9" s="37" t="s">
        <v>1456</v>
      </c>
      <c r="W9" s="38">
        <v>8475.47</v>
      </c>
      <c r="X9" s="4">
        <f t="shared" si="4"/>
        <v>-8475.47</v>
      </c>
      <c r="Y9" s="4">
        <f t="shared" si="5"/>
        <v>20101</v>
      </c>
    </row>
    <row r="10" ht="45.75" customHeight="1" spans="1:25">
      <c r="A10" s="25"/>
      <c r="B10" s="25"/>
      <c r="C10" s="19"/>
      <c r="D10" s="20"/>
      <c r="E10" s="36">
        <v>3922.87</v>
      </c>
      <c r="G10" s="5" t="s">
        <v>42</v>
      </c>
      <c r="H10" s="5" t="s">
        <v>1457</v>
      </c>
      <c r="I10" s="6">
        <v>3922.87</v>
      </c>
      <c r="J10" s="7">
        <f t="shared" si="0"/>
        <v>2010101</v>
      </c>
      <c r="K10" s="36">
        <f t="shared" si="1"/>
        <v>3922.87</v>
      </c>
      <c r="L10" s="36">
        <v>750</v>
      </c>
      <c r="M10" s="5" t="s">
        <v>42</v>
      </c>
      <c r="N10" s="5" t="s">
        <v>1457</v>
      </c>
      <c r="O10" s="6">
        <v>4041.81</v>
      </c>
      <c r="P10" s="7">
        <f t="shared" si="2"/>
        <v>2010101</v>
      </c>
      <c r="Q10" s="36">
        <f t="shared" si="3"/>
        <v>4041.81</v>
      </c>
      <c r="U10" s="37" t="s">
        <v>42</v>
      </c>
      <c r="V10" s="37" t="s">
        <v>1457</v>
      </c>
      <c r="W10" s="38">
        <v>4680.94</v>
      </c>
      <c r="X10" s="4">
        <f t="shared" si="4"/>
        <v>-4680.94</v>
      </c>
      <c r="Y10" s="4">
        <f t="shared" si="5"/>
        <v>2010101</v>
      </c>
    </row>
    <row r="11" ht="45.75" customHeight="1" spans="1:25">
      <c r="A11" s="88"/>
      <c r="B11" s="101"/>
      <c r="C11" s="19"/>
      <c r="D11" s="27"/>
      <c r="E11" s="102">
        <v>135.6</v>
      </c>
      <c r="G11" s="5" t="s">
        <v>1417</v>
      </c>
      <c r="H11" s="5" t="s">
        <v>1458</v>
      </c>
      <c r="I11" s="6">
        <v>135.6</v>
      </c>
      <c r="J11" s="7">
        <f t="shared" si="0"/>
        <v>2010199</v>
      </c>
      <c r="K11" s="36">
        <f t="shared" si="1"/>
        <v>135.6</v>
      </c>
      <c r="L11" s="36"/>
      <c r="M11" s="5" t="s">
        <v>1417</v>
      </c>
      <c r="N11" s="5" t="s">
        <v>1458</v>
      </c>
      <c r="O11" s="6">
        <v>135.6</v>
      </c>
      <c r="P11" s="7">
        <f t="shared" si="2"/>
        <v>2010199</v>
      </c>
      <c r="Q11" s="36">
        <f t="shared" si="3"/>
        <v>135.6</v>
      </c>
      <c r="U11" s="37" t="s">
        <v>1417</v>
      </c>
      <c r="V11" s="37" t="s">
        <v>1458</v>
      </c>
      <c r="W11" s="38">
        <v>135.6</v>
      </c>
      <c r="X11" s="4">
        <f t="shared" si="4"/>
        <v>-135.6</v>
      </c>
      <c r="Y11" s="4">
        <f t="shared" si="5"/>
        <v>2010199</v>
      </c>
    </row>
    <row r="12" ht="45.75" customHeight="1" spans="1:24">
      <c r="A12" s="28" t="s">
        <v>1331</v>
      </c>
      <c r="B12" s="29"/>
      <c r="C12" s="103">
        <v>0</v>
      </c>
      <c r="G12" s="89" t="str">
        <f t="shared" ref="G12:I12" si="6">""</f>
        <v/>
      </c>
      <c r="H12" s="89" t="str">
        <f t="shared" si="6"/>
        <v/>
      </c>
      <c r="I12" s="89" t="str">
        <f t="shared" si="6"/>
        <v/>
      </c>
      <c r="M12" s="89" t="str">
        <f t="shared" ref="M12:O12" si="7">""</f>
        <v/>
      </c>
      <c r="N12" s="92" t="str">
        <f t="shared" si="7"/>
        <v/>
      </c>
      <c r="O12" s="89" t="str">
        <f t="shared" si="7"/>
        <v/>
      </c>
      <c r="W12" s="35" t="e">
        <f>W13+#REF!+#REF!+#REF!+#REF!+#REF!+#REF!+#REF!+#REF!+#REF!+#REF!+#REF!+#REF!+#REF!+#REF!+#REF!+#REF!+#REF!+#REF!+#REF!+#REF!</f>
        <v>#REF!</v>
      </c>
      <c r="X12" s="35" t="e">
        <f>X13+#REF!+#REF!+#REF!+#REF!+#REF!+#REF!+#REF!+#REF!+#REF!+#REF!+#REF!+#REF!+#REF!+#REF!+#REF!+#REF!+#REF!+#REF!+#REF!+#REF!</f>
        <v>#REF!</v>
      </c>
    </row>
    <row r="13" ht="19.5" customHeight="1" spans="17:25">
      <c r="Q13" s="36"/>
      <c r="U13" s="37" t="s">
        <v>71</v>
      </c>
      <c r="V13" s="37" t="s">
        <v>72</v>
      </c>
      <c r="W13" s="38">
        <v>19998</v>
      </c>
      <c r="X13" s="4">
        <f t="shared" ref="X13:X15" si="8">C13-W13</f>
        <v>-19998</v>
      </c>
      <c r="Y13" s="4">
        <f t="shared" ref="Y13:Y15" si="9">U13-A13</f>
        <v>232</v>
      </c>
    </row>
    <row r="14" ht="19.5" customHeight="1" spans="17:25">
      <c r="Q14" s="36"/>
      <c r="U14" s="37" t="s">
        <v>73</v>
      </c>
      <c r="V14" s="37" t="s">
        <v>74</v>
      </c>
      <c r="W14" s="38">
        <v>19998</v>
      </c>
      <c r="X14" s="4">
        <f t="shared" si="8"/>
        <v>-19998</v>
      </c>
      <c r="Y14" s="4">
        <f t="shared" si="9"/>
        <v>23203</v>
      </c>
    </row>
    <row r="15" ht="19.5" customHeight="1" spans="17:25">
      <c r="Q15" s="36"/>
      <c r="U15" s="37" t="s">
        <v>75</v>
      </c>
      <c r="V15" s="37" t="s">
        <v>76</v>
      </c>
      <c r="W15" s="38">
        <v>19998</v>
      </c>
      <c r="X15" s="4">
        <f t="shared" si="8"/>
        <v>-19998</v>
      </c>
      <c r="Y15" s="4">
        <f t="shared" si="9"/>
        <v>2320301</v>
      </c>
    </row>
    <row r="16" ht="19.5" customHeight="1" spans="17:17">
      <c r="Q16" s="36"/>
    </row>
    <row r="17" ht="19.5" customHeight="1" spans="17:17">
      <c r="Q17" s="36"/>
    </row>
    <row r="18" ht="19.5" customHeight="1" spans="17:17">
      <c r="Q18" s="36"/>
    </row>
    <row r="19" ht="19.5" customHeight="1" spans="17:17">
      <c r="Q19" s="36"/>
    </row>
    <row r="20" ht="19.5" customHeight="1" spans="17:17">
      <c r="Q20" s="36"/>
    </row>
    <row r="21" ht="19.5" customHeight="1" spans="17:17">
      <c r="Q21" s="36"/>
    </row>
    <row r="22" ht="19.5" customHeight="1" spans="17:17">
      <c r="Q22" s="36"/>
    </row>
    <row r="23" ht="19.5" customHeight="1" spans="17:17">
      <c r="Q23" s="36"/>
    </row>
    <row r="24" ht="19.5" customHeight="1" spans="17:17">
      <c r="Q24" s="36"/>
    </row>
    <row r="25" ht="19.5" customHeight="1" spans="17:17">
      <c r="Q25" s="36"/>
    </row>
    <row r="26" ht="19.5" customHeight="1" spans="17:17">
      <c r="Q26" s="36"/>
    </row>
    <row r="27" ht="19.5" customHeight="1" spans="17:17">
      <c r="Q27" s="36"/>
    </row>
    <row r="28" ht="19.5" customHeight="1" spans="17:17">
      <c r="Q28" s="36"/>
    </row>
  </sheetData>
  <mergeCells count="2">
    <mergeCell ref="A2:C2"/>
    <mergeCell ref="A12:B12"/>
  </mergeCells>
  <printOptions horizontalCentered="1"/>
  <pageMargins left="0.747916666666667" right="0.747916666666667" top="0.984027777777778" bottom="0.984027777777778" header="0.511805555555556" footer="0.511805555555556"/>
  <pageSetup paperSize="9" scale="95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28"/>
  <sheetViews>
    <sheetView workbookViewId="0">
      <selection activeCell="AI5" sqref="AI5"/>
    </sheetView>
  </sheetViews>
  <sheetFormatPr defaultColWidth="7" defaultRowHeight="15"/>
  <cols>
    <col min="1" max="2" width="37" style="2" customWidth="1"/>
    <col min="3" max="3" width="10.375" style="1" hidden="1" customWidth="1"/>
    <col min="4" max="4" width="9.625" style="4" hidden="1" customWidth="1"/>
    <col min="5" max="5" width="8.125" style="4" hidden="1" customWidth="1"/>
    <col min="6" max="6" width="9.625" style="5" hidden="1" customWidth="1"/>
    <col min="7" max="7" width="17.5" style="5" hidden="1" customWidth="1"/>
    <col min="8" max="8" width="12.5" style="6" hidden="1" customWidth="1"/>
    <col min="9" max="9" width="7" style="7" hidden="1" customWidth="1"/>
    <col min="10" max="11" width="7" style="4" hidden="1" customWidth="1"/>
    <col min="12" max="12" width="13.875" style="4" hidden="1" customWidth="1"/>
    <col min="13" max="13" width="7.875" style="4" hidden="1" customWidth="1"/>
    <col min="14" max="14" width="9.5" style="4" hidden="1" customWidth="1"/>
    <col min="15" max="15" width="6.875" style="4" hidden="1" customWidth="1"/>
    <col min="16" max="16" width="9" style="4" hidden="1" customWidth="1"/>
    <col min="17" max="17" width="5.875" style="4" hidden="1" customWidth="1"/>
    <col min="18" max="18" width="5.25" style="4" hidden="1" customWidth="1"/>
    <col min="19" max="19" width="6.5" style="4" hidden="1" customWidth="1"/>
    <col min="20" max="21" width="7" style="4" hidden="1" customWidth="1"/>
    <col min="22" max="22" width="10.625" style="4" hidden="1" customWidth="1"/>
    <col min="23" max="23" width="10.5" style="4" hidden="1" customWidth="1"/>
    <col min="24" max="24" width="7" style="4" hidden="1" customWidth="1"/>
    <col min="25" max="16384" width="7" style="4"/>
  </cols>
  <sheetData>
    <row r="1" ht="21.75" customHeight="1" spans="1:2">
      <c r="A1" s="8" t="s">
        <v>1459</v>
      </c>
      <c r="B1" s="8"/>
    </row>
    <row r="2" ht="51.75" customHeight="1" spans="1:8">
      <c r="A2" s="80" t="s">
        <v>1460</v>
      </c>
      <c r="B2" s="81"/>
      <c r="F2" s="4"/>
      <c r="G2" s="4"/>
      <c r="H2" s="4"/>
    </row>
    <row r="3" spans="2:12">
      <c r="B3" s="68" t="s">
        <v>1322</v>
      </c>
      <c r="D3" s="4">
        <v>12.11</v>
      </c>
      <c r="F3" s="4">
        <v>12.22</v>
      </c>
      <c r="G3" s="4"/>
      <c r="H3" s="4"/>
      <c r="L3" s="4">
        <v>1.2</v>
      </c>
    </row>
    <row r="4" s="79" customFormat="1" ht="39.75" customHeight="1" spans="1:14">
      <c r="A4" s="82" t="s">
        <v>1323</v>
      </c>
      <c r="B4" s="82" t="s">
        <v>4</v>
      </c>
      <c r="C4" s="83"/>
      <c r="F4" s="84" t="s">
        <v>1326</v>
      </c>
      <c r="G4" s="84" t="s">
        <v>1327</v>
      </c>
      <c r="H4" s="84" t="s">
        <v>1328</v>
      </c>
      <c r="I4" s="90"/>
      <c r="L4" s="84" t="s">
        <v>1326</v>
      </c>
      <c r="M4" s="91" t="s">
        <v>1327</v>
      </c>
      <c r="N4" s="84" t="s">
        <v>1328</v>
      </c>
    </row>
    <row r="5" ht="39.75" customHeight="1" spans="1:24">
      <c r="A5" s="85" t="s">
        <v>1461</v>
      </c>
      <c r="B5" s="85" t="s">
        <v>1329</v>
      </c>
      <c r="C5" s="20">
        <v>105429</v>
      </c>
      <c r="D5" s="86">
        <v>595734.14</v>
      </c>
      <c r="E5" s="4">
        <f>104401+13602</f>
        <v>118003</v>
      </c>
      <c r="F5" s="5" t="s">
        <v>36</v>
      </c>
      <c r="G5" s="5" t="s">
        <v>1330</v>
      </c>
      <c r="H5" s="6">
        <v>596221.15</v>
      </c>
      <c r="I5" s="7" t="e">
        <f>F5-A5</f>
        <v>#VALUE!</v>
      </c>
      <c r="J5" s="36" t="e">
        <f>H5-#REF!</f>
        <v>#REF!</v>
      </c>
      <c r="K5" s="36">
        <v>75943</v>
      </c>
      <c r="L5" s="5" t="s">
        <v>36</v>
      </c>
      <c r="M5" s="5" t="s">
        <v>1330</v>
      </c>
      <c r="N5" s="6">
        <v>643048.95</v>
      </c>
      <c r="O5" s="7" t="e">
        <f>L5-A5</f>
        <v>#VALUE!</v>
      </c>
      <c r="P5" s="36" t="e">
        <f>N5-#REF!</f>
        <v>#REF!</v>
      </c>
      <c r="R5" s="4">
        <v>717759</v>
      </c>
      <c r="T5" s="37" t="s">
        <v>36</v>
      </c>
      <c r="U5" s="37" t="s">
        <v>1330</v>
      </c>
      <c r="V5" s="38">
        <v>659380.53</v>
      </c>
      <c r="W5" s="4" t="e">
        <f>#REF!-V5</f>
        <v>#REF!</v>
      </c>
      <c r="X5" s="4" t="e">
        <f>T5-A5</f>
        <v>#VALUE!</v>
      </c>
    </row>
    <row r="6" ht="39.75" customHeight="1" spans="1:22">
      <c r="A6" s="85" t="s">
        <v>1462</v>
      </c>
      <c r="B6" s="87"/>
      <c r="C6" s="20"/>
      <c r="D6" s="86"/>
      <c r="J6" s="36"/>
      <c r="K6" s="36"/>
      <c r="L6" s="5"/>
      <c r="M6" s="5"/>
      <c r="N6" s="6"/>
      <c r="O6" s="7"/>
      <c r="P6" s="36"/>
      <c r="T6" s="37"/>
      <c r="U6" s="37"/>
      <c r="V6" s="38"/>
    </row>
    <row r="7" ht="39.75" customHeight="1" spans="1:22">
      <c r="A7" s="85" t="s">
        <v>1463</v>
      </c>
      <c r="B7" s="87"/>
      <c r="C7" s="20"/>
      <c r="D7" s="86"/>
      <c r="J7" s="36"/>
      <c r="K7" s="36"/>
      <c r="L7" s="5"/>
      <c r="M7" s="5"/>
      <c r="N7" s="6"/>
      <c r="O7" s="7"/>
      <c r="P7" s="36"/>
      <c r="T7" s="37"/>
      <c r="U7" s="37"/>
      <c r="V7" s="38"/>
    </row>
    <row r="8" ht="39.75" customHeight="1" spans="1:22">
      <c r="A8" s="85" t="s">
        <v>1464</v>
      </c>
      <c r="B8" s="87"/>
      <c r="C8" s="20"/>
      <c r="D8" s="86"/>
      <c r="J8" s="36"/>
      <c r="K8" s="36"/>
      <c r="L8" s="5"/>
      <c r="M8" s="5"/>
      <c r="N8" s="6"/>
      <c r="O8" s="7"/>
      <c r="P8" s="36"/>
      <c r="T8" s="37"/>
      <c r="U8" s="37"/>
      <c r="V8" s="38"/>
    </row>
    <row r="9" ht="39.75" customHeight="1" spans="1:22">
      <c r="A9" s="85" t="s">
        <v>1465</v>
      </c>
      <c r="B9" s="87"/>
      <c r="C9" s="20"/>
      <c r="D9" s="86"/>
      <c r="J9" s="36"/>
      <c r="K9" s="36"/>
      <c r="L9" s="5"/>
      <c r="M9" s="5"/>
      <c r="N9" s="6"/>
      <c r="O9" s="7"/>
      <c r="P9" s="36"/>
      <c r="T9" s="37"/>
      <c r="U9" s="37"/>
      <c r="V9" s="38"/>
    </row>
    <row r="10" ht="39.75" customHeight="1" spans="1:22">
      <c r="A10" s="85" t="s">
        <v>1466</v>
      </c>
      <c r="B10" s="87"/>
      <c r="C10" s="20"/>
      <c r="D10" s="86"/>
      <c r="J10" s="36"/>
      <c r="K10" s="36"/>
      <c r="L10" s="5"/>
      <c r="M10" s="5"/>
      <c r="N10" s="6"/>
      <c r="O10" s="7"/>
      <c r="P10" s="36"/>
      <c r="T10" s="37"/>
      <c r="U10" s="37"/>
      <c r="V10" s="38"/>
    </row>
    <row r="11" ht="39.75" customHeight="1" spans="1:22">
      <c r="A11" s="85" t="s">
        <v>1467</v>
      </c>
      <c r="B11" s="88"/>
      <c r="C11" s="20"/>
      <c r="D11" s="36"/>
      <c r="J11" s="36"/>
      <c r="K11" s="36"/>
      <c r="L11" s="5"/>
      <c r="M11" s="5"/>
      <c r="N11" s="6"/>
      <c r="O11" s="7"/>
      <c r="P11" s="36"/>
      <c r="T11" s="37"/>
      <c r="U11" s="37"/>
      <c r="V11" s="38"/>
    </row>
    <row r="12" ht="39.75" customHeight="1" spans="1:23">
      <c r="A12" s="13" t="s">
        <v>1331</v>
      </c>
      <c r="B12" s="85" t="s">
        <v>1332</v>
      </c>
      <c r="F12" s="89" t="str">
        <f t="shared" ref="F12:H12" si="0">""</f>
        <v/>
      </c>
      <c r="G12" s="89" t="str">
        <f t="shared" si="0"/>
        <v/>
      </c>
      <c r="H12" s="89" t="str">
        <f t="shared" si="0"/>
        <v/>
      </c>
      <c r="L12" s="89" t="str">
        <f t="shared" ref="L12:N12" si="1">""</f>
        <v/>
      </c>
      <c r="M12" s="92" t="str">
        <f t="shared" si="1"/>
        <v/>
      </c>
      <c r="N12" s="89" t="str">
        <f t="shared" si="1"/>
        <v/>
      </c>
      <c r="V12" s="93" t="e">
        <f>V13+#REF!+#REF!+#REF!+#REF!+#REF!+#REF!+#REF!+#REF!+#REF!+#REF!+#REF!+#REF!+#REF!+#REF!+#REF!+#REF!+#REF!+#REF!+#REF!+#REF!</f>
        <v>#REF!</v>
      </c>
      <c r="W12" s="93" t="e">
        <f>W13+#REF!+#REF!+#REF!+#REF!+#REF!+#REF!+#REF!+#REF!+#REF!+#REF!+#REF!+#REF!+#REF!+#REF!+#REF!+#REF!+#REF!+#REF!+#REF!+#REF!</f>
        <v>#REF!</v>
      </c>
    </row>
    <row r="13" ht="19.5" customHeight="1" spans="16:24">
      <c r="P13" s="36"/>
      <c r="T13" s="37" t="s">
        <v>71</v>
      </c>
      <c r="U13" s="37" t="s">
        <v>72</v>
      </c>
      <c r="V13" s="38">
        <v>19998</v>
      </c>
      <c r="W13" s="4" t="e">
        <f>#REF!-V13</f>
        <v>#REF!</v>
      </c>
      <c r="X13" s="4">
        <f t="shared" ref="X13:X15" si="2">T13-A13</f>
        <v>232</v>
      </c>
    </row>
    <row r="14" ht="19.5" customHeight="1" spans="16:24">
      <c r="P14" s="36"/>
      <c r="T14" s="37" t="s">
        <v>73</v>
      </c>
      <c r="U14" s="37" t="s">
        <v>74</v>
      </c>
      <c r="V14" s="38">
        <v>19998</v>
      </c>
      <c r="W14" s="4" t="e">
        <f>#REF!-V14</f>
        <v>#REF!</v>
      </c>
      <c r="X14" s="4">
        <f t="shared" si="2"/>
        <v>23203</v>
      </c>
    </row>
    <row r="15" ht="19.5" customHeight="1" spans="16:24">
      <c r="P15" s="36"/>
      <c r="T15" s="37" t="s">
        <v>75</v>
      </c>
      <c r="U15" s="37" t="s">
        <v>76</v>
      </c>
      <c r="V15" s="38">
        <v>19998</v>
      </c>
      <c r="W15" s="4" t="e">
        <f>#REF!-V15</f>
        <v>#REF!</v>
      </c>
      <c r="X15" s="4">
        <f t="shared" si="2"/>
        <v>2320301</v>
      </c>
    </row>
    <row r="16" ht="19.5" customHeight="1" spans="16:16">
      <c r="P16" s="36"/>
    </row>
    <row r="17" s="4" customFormat="1" ht="19.5" customHeight="1" spans="16:16">
      <c r="P17" s="36"/>
    </row>
    <row r="18" s="4" customFormat="1" ht="19.5" customHeight="1" spans="16:16">
      <c r="P18" s="36"/>
    </row>
    <row r="19" s="4" customFormat="1" ht="19.5" customHeight="1" spans="16:16">
      <c r="P19" s="36"/>
    </row>
    <row r="20" s="4" customFormat="1" ht="19.5" customHeight="1" spans="16:16">
      <c r="P20" s="36"/>
    </row>
    <row r="21" s="4" customFormat="1" ht="19.5" customHeight="1" spans="16:16">
      <c r="P21" s="36"/>
    </row>
    <row r="22" s="4" customFormat="1" ht="19.5" customHeight="1" spans="16:16">
      <c r="P22" s="36"/>
    </row>
    <row r="23" s="4" customFormat="1" ht="19.5" customHeight="1" spans="16:16">
      <c r="P23" s="36"/>
    </row>
    <row r="24" s="4" customFormat="1" ht="19.5" customHeight="1" spans="16:16">
      <c r="P24" s="36"/>
    </row>
    <row r="25" s="4" customFormat="1" ht="19.5" customHeight="1" spans="16:16">
      <c r="P25" s="36"/>
    </row>
    <row r="26" s="4" customFormat="1" ht="19.5" customHeight="1" spans="16:16">
      <c r="P26" s="36"/>
    </row>
    <row r="27" s="4" customFormat="1" ht="19.5" customHeight="1" spans="16:16">
      <c r="P27" s="36"/>
    </row>
    <row r="28" s="4" customFormat="1" ht="19.5" customHeight="1" spans="16:16">
      <c r="P28" s="36"/>
    </row>
  </sheetData>
  <mergeCells count="1">
    <mergeCell ref="A2:B2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8"/>
  <sheetViews>
    <sheetView workbookViewId="0">
      <selection activeCell="B9" sqref="B9"/>
    </sheetView>
  </sheetViews>
  <sheetFormatPr defaultColWidth="7.875" defaultRowHeight="15.75" outlineLevelRow="7" outlineLevelCol="4"/>
  <cols>
    <col min="1" max="2" width="37.625" style="62" customWidth="1"/>
    <col min="3" max="3" width="8" style="62" customWidth="1"/>
    <col min="4" max="4" width="7.875" style="62" customWidth="1"/>
    <col min="5" max="5" width="8.5" style="62" hidden="1" customWidth="1"/>
    <col min="6" max="6" width="7.875" style="62" hidden="1" customWidth="1"/>
    <col min="7" max="254" width="7.875" style="62"/>
    <col min="255" max="255" width="35.75" style="62" customWidth="1"/>
    <col min="256" max="256" width="7.875" style="62" hidden="1" customWidth="1"/>
    <col min="257" max="258" width="12" style="62" customWidth="1"/>
    <col min="259" max="259" width="8" style="62" customWidth="1"/>
    <col min="260" max="260" width="7.875" style="62" customWidth="1"/>
    <col min="261" max="262" width="7.875" style="62" hidden="1" customWidth="1"/>
    <col min="263" max="510" width="7.875" style="62"/>
    <col min="511" max="511" width="35.75" style="62" customWidth="1"/>
    <col min="512" max="512" width="7.875" style="62" hidden="1" customWidth="1"/>
    <col min="513" max="514" width="12" style="62" customWidth="1"/>
    <col min="515" max="515" width="8" style="62" customWidth="1"/>
    <col min="516" max="516" width="7.875" style="62" customWidth="1"/>
    <col min="517" max="518" width="7.875" style="62" hidden="1" customWidth="1"/>
    <col min="519" max="766" width="7.875" style="62"/>
    <col min="767" max="767" width="35.75" style="62" customWidth="1"/>
    <col min="768" max="768" width="7.875" style="62" hidden="1" customWidth="1"/>
    <col min="769" max="770" width="12" style="62" customWidth="1"/>
    <col min="771" max="771" width="8" style="62" customWidth="1"/>
    <col min="772" max="772" width="7.875" style="62" customWidth="1"/>
    <col min="773" max="774" width="7.875" style="62" hidden="1" customWidth="1"/>
    <col min="775" max="1022" width="7.875" style="62"/>
    <col min="1023" max="1023" width="35.75" style="62" customWidth="1"/>
    <col min="1024" max="1024" width="7.875" style="62" hidden="1" customWidth="1"/>
    <col min="1025" max="1026" width="12" style="62" customWidth="1"/>
    <col min="1027" max="1027" width="8" style="62" customWidth="1"/>
    <col min="1028" max="1028" width="7.875" style="62" customWidth="1"/>
    <col min="1029" max="1030" width="7.875" style="62" hidden="1" customWidth="1"/>
    <col min="1031" max="1278" width="7.875" style="62"/>
    <col min="1279" max="1279" width="35.75" style="62" customWidth="1"/>
    <col min="1280" max="1280" width="7.875" style="62" hidden="1" customWidth="1"/>
    <col min="1281" max="1282" width="12" style="62" customWidth="1"/>
    <col min="1283" max="1283" width="8" style="62" customWidth="1"/>
    <col min="1284" max="1284" width="7.875" style="62" customWidth="1"/>
    <col min="1285" max="1286" width="7.875" style="62" hidden="1" customWidth="1"/>
    <col min="1287" max="1534" width="7.875" style="62"/>
    <col min="1535" max="1535" width="35.75" style="62" customWidth="1"/>
    <col min="1536" max="1536" width="7.875" style="62" hidden="1" customWidth="1"/>
    <col min="1537" max="1538" width="12" style="62" customWidth="1"/>
    <col min="1539" max="1539" width="8" style="62" customWidth="1"/>
    <col min="1540" max="1540" width="7.875" style="62" customWidth="1"/>
    <col min="1541" max="1542" width="7.875" style="62" hidden="1" customWidth="1"/>
    <col min="1543" max="1790" width="7.875" style="62"/>
    <col min="1791" max="1791" width="35.75" style="62" customWidth="1"/>
    <col min="1792" max="1792" width="7.875" style="62" hidden="1" customWidth="1"/>
    <col min="1793" max="1794" width="12" style="62" customWidth="1"/>
    <col min="1795" max="1795" width="8" style="62" customWidth="1"/>
    <col min="1796" max="1796" width="7.875" style="62" customWidth="1"/>
    <col min="1797" max="1798" width="7.875" style="62" hidden="1" customWidth="1"/>
    <col min="1799" max="2046" width="7.875" style="62"/>
    <col min="2047" max="2047" width="35.75" style="62" customWidth="1"/>
    <col min="2048" max="2048" width="7.875" style="62" hidden="1" customWidth="1"/>
    <col min="2049" max="2050" width="12" style="62" customWidth="1"/>
    <col min="2051" max="2051" width="8" style="62" customWidth="1"/>
    <col min="2052" max="2052" width="7.875" style="62" customWidth="1"/>
    <col min="2053" max="2054" width="7.875" style="62" hidden="1" customWidth="1"/>
    <col min="2055" max="2302" width="7.875" style="62"/>
    <col min="2303" max="2303" width="35.75" style="62" customWidth="1"/>
    <col min="2304" max="2304" width="7.875" style="62" hidden="1" customWidth="1"/>
    <col min="2305" max="2306" width="12" style="62" customWidth="1"/>
    <col min="2307" max="2307" width="8" style="62" customWidth="1"/>
    <col min="2308" max="2308" width="7.875" style="62" customWidth="1"/>
    <col min="2309" max="2310" width="7.875" style="62" hidden="1" customWidth="1"/>
    <col min="2311" max="2558" width="7.875" style="62"/>
    <col min="2559" max="2559" width="35.75" style="62" customWidth="1"/>
    <col min="2560" max="2560" width="7.875" style="62" hidden="1" customWidth="1"/>
    <col min="2561" max="2562" width="12" style="62" customWidth="1"/>
    <col min="2563" max="2563" width="8" style="62" customWidth="1"/>
    <col min="2564" max="2564" width="7.875" style="62" customWidth="1"/>
    <col min="2565" max="2566" width="7.875" style="62" hidden="1" customWidth="1"/>
    <col min="2567" max="2814" width="7.875" style="62"/>
    <col min="2815" max="2815" width="35.75" style="62" customWidth="1"/>
    <col min="2816" max="2816" width="7.875" style="62" hidden="1" customWidth="1"/>
    <col min="2817" max="2818" width="12" style="62" customWidth="1"/>
    <col min="2819" max="2819" width="8" style="62" customWidth="1"/>
    <col min="2820" max="2820" width="7.875" style="62" customWidth="1"/>
    <col min="2821" max="2822" width="7.875" style="62" hidden="1" customWidth="1"/>
    <col min="2823" max="3070" width="7.875" style="62"/>
    <col min="3071" max="3071" width="35.75" style="62" customWidth="1"/>
    <col min="3072" max="3072" width="7.875" style="62" hidden="1" customWidth="1"/>
    <col min="3073" max="3074" width="12" style="62" customWidth="1"/>
    <col min="3075" max="3075" width="8" style="62" customWidth="1"/>
    <col min="3076" max="3076" width="7.875" style="62" customWidth="1"/>
    <col min="3077" max="3078" width="7.875" style="62" hidden="1" customWidth="1"/>
    <col min="3079" max="3326" width="7.875" style="62"/>
    <col min="3327" max="3327" width="35.75" style="62" customWidth="1"/>
    <col min="3328" max="3328" width="7.875" style="62" hidden="1" customWidth="1"/>
    <col min="3329" max="3330" width="12" style="62" customWidth="1"/>
    <col min="3331" max="3331" width="8" style="62" customWidth="1"/>
    <col min="3332" max="3332" width="7.875" style="62" customWidth="1"/>
    <col min="3333" max="3334" width="7.875" style="62" hidden="1" customWidth="1"/>
    <col min="3335" max="3582" width="7.875" style="62"/>
    <col min="3583" max="3583" width="35.75" style="62" customWidth="1"/>
    <col min="3584" max="3584" width="7.875" style="62" hidden="1" customWidth="1"/>
    <col min="3585" max="3586" width="12" style="62" customWidth="1"/>
    <col min="3587" max="3587" width="8" style="62" customWidth="1"/>
    <col min="3588" max="3588" width="7.875" style="62" customWidth="1"/>
    <col min="3589" max="3590" width="7.875" style="62" hidden="1" customWidth="1"/>
    <col min="3591" max="3838" width="7.875" style="62"/>
    <col min="3839" max="3839" width="35.75" style="62" customWidth="1"/>
    <col min="3840" max="3840" width="7.875" style="62" hidden="1" customWidth="1"/>
    <col min="3841" max="3842" width="12" style="62" customWidth="1"/>
    <col min="3843" max="3843" width="8" style="62" customWidth="1"/>
    <col min="3844" max="3844" width="7.875" style="62" customWidth="1"/>
    <col min="3845" max="3846" width="7.875" style="62" hidden="1" customWidth="1"/>
    <col min="3847" max="4094" width="7.875" style="62"/>
    <col min="4095" max="4095" width="35.75" style="62" customWidth="1"/>
    <col min="4096" max="4096" width="7.875" style="62" hidden="1" customWidth="1"/>
    <col min="4097" max="4098" width="12" style="62" customWidth="1"/>
    <col min="4099" max="4099" width="8" style="62" customWidth="1"/>
    <col min="4100" max="4100" width="7.875" style="62" customWidth="1"/>
    <col min="4101" max="4102" width="7.875" style="62" hidden="1" customWidth="1"/>
    <col min="4103" max="4350" width="7.875" style="62"/>
    <col min="4351" max="4351" width="35.75" style="62" customWidth="1"/>
    <col min="4352" max="4352" width="7.875" style="62" hidden="1" customWidth="1"/>
    <col min="4353" max="4354" width="12" style="62" customWidth="1"/>
    <col min="4355" max="4355" width="8" style="62" customWidth="1"/>
    <col min="4356" max="4356" width="7.875" style="62" customWidth="1"/>
    <col min="4357" max="4358" width="7.875" style="62" hidden="1" customWidth="1"/>
    <col min="4359" max="4606" width="7.875" style="62"/>
    <col min="4607" max="4607" width="35.75" style="62" customWidth="1"/>
    <col min="4608" max="4608" width="7.875" style="62" hidden="1" customWidth="1"/>
    <col min="4609" max="4610" width="12" style="62" customWidth="1"/>
    <col min="4611" max="4611" width="8" style="62" customWidth="1"/>
    <col min="4612" max="4612" width="7.875" style="62" customWidth="1"/>
    <col min="4613" max="4614" width="7.875" style="62" hidden="1" customWidth="1"/>
    <col min="4615" max="4862" width="7.875" style="62"/>
    <col min="4863" max="4863" width="35.75" style="62" customWidth="1"/>
    <col min="4864" max="4864" width="7.875" style="62" hidden="1" customWidth="1"/>
    <col min="4865" max="4866" width="12" style="62" customWidth="1"/>
    <col min="4867" max="4867" width="8" style="62" customWidth="1"/>
    <col min="4868" max="4868" width="7.875" style="62" customWidth="1"/>
    <col min="4869" max="4870" width="7.875" style="62" hidden="1" customWidth="1"/>
    <col min="4871" max="5118" width="7.875" style="62"/>
    <col min="5119" max="5119" width="35.75" style="62" customWidth="1"/>
    <col min="5120" max="5120" width="7.875" style="62" hidden="1" customWidth="1"/>
    <col min="5121" max="5122" width="12" style="62" customWidth="1"/>
    <col min="5123" max="5123" width="8" style="62" customWidth="1"/>
    <col min="5124" max="5124" width="7.875" style="62" customWidth="1"/>
    <col min="5125" max="5126" width="7.875" style="62" hidden="1" customWidth="1"/>
    <col min="5127" max="5374" width="7.875" style="62"/>
    <col min="5375" max="5375" width="35.75" style="62" customWidth="1"/>
    <col min="5376" max="5376" width="7.875" style="62" hidden="1" customWidth="1"/>
    <col min="5377" max="5378" width="12" style="62" customWidth="1"/>
    <col min="5379" max="5379" width="8" style="62" customWidth="1"/>
    <col min="5380" max="5380" width="7.875" style="62" customWidth="1"/>
    <col min="5381" max="5382" width="7.875" style="62" hidden="1" customWidth="1"/>
    <col min="5383" max="5630" width="7.875" style="62"/>
    <col min="5631" max="5631" width="35.75" style="62" customWidth="1"/>
    <col min="5632" max="5632" width="7.875" style="62" hidden="1" customWidth="1"/>
    <col min="5633" max="5634" width="12" style="62" customWidth="1"/>
    <col min="5635" max="5635" width="8" style="62" customWidth="1"/>
    <col min="5636" max="5636" width="7.875" style="62" customWidth="1"/>
    <col min="5637" max="5638" width="7.875" style="62" hidden="1" customWidth="1"/>
    <col min="5639" max="5886" width="7.875" style="62"/>
    <col min="5887" max="5887" width="35.75" style="62" customWidth="1"/>
    <col min="5888" max="5888" width="7.875" style="62" hidden="1" customWidth="1"/>
    <col min="5889" max="5890" width="12" style="62" customWidth="1"/>
    <col min="5891" max="5891" width="8" style="62" customWidth="1"/>
    <col min="5892" max="5892" width="7.875" style="62" customWidth="1"/>
    <col min="5893" max="5894" width="7.875" style="62" hidden="1" customWidth="1"/>
    <col min="5895" max="6142" width="7.875" style="62"/>
    <col min="6143" max="6143" width="35.75" style="62" customWidth="1"/>
    <col min="6144" max="6144" width="7.875" style="62" hidden="1" customWidth="1"/>
    <col min="6145" max="6146" width="12" style="62" customWidth="1"/>
    <col min="6147" max="6147" width="8" style="62" customWidth="1"/>
    <col min="6148" max="6148" width="7.875" style="62" customWidth="1"/>
    <col min="6149" max="6150" width="7.875" style="62" hidden="1" customWidth="1"/>
    <col min="6151" max="6398" width="7.875" style="62"/>
    <col min="6399" max="6399" width="35.75" style="62" customWidth="1"/>
    <col min="6400" max="6400" width="7.875" style="62" hidden="1" customWidth="1"/>
    <col min="6401" max="6402" width="12" style="62" customWidth="1"/>
    <col min="6403" max="6403" width="8" style="62" customWidth="1"/>
    <col min="6404" max="6404" width="7.875" style="62" customWidth="1"/>
    <col min="6405" max="6406" width="7.875" style="62" hidden="1" customWidth="1"/>
    <col min="6407" max="6654" width="7.875" style="62"/>
    <col min="6655" max="6655" width="35.75" style="62" customWidth="1"/>
    <col min="6656" max="6656" width="7.875" style="62" hidden="1" customWidth="1"/>
    <col min="6657" max="6658" width="12" style="62" customWidth="1"/>
    <col min="6659" max="6659" width="8" style="62" customWidth="1"/>
    <col min="6660" max="6660" width="7.875" style="62" customWidth="1"/>
    <col min="6661" max="6662" width="7.875" style="62" hidden="1" customWidth="1"/>
    <col min="6663" max="6910" width="7.875" style="62"/>
    <col min="6911" max="6911" width="35.75" style="62" customWidth="1"/>
    <col min="6912" max="6912" width="7.875" style="62" hidden="1" customWidth="1"/>
    <col min="6913" max="6914" width="12" style="62" customWidth="1"/>
    <col min="6915" max="6915" width="8" style="62" customWidth="1"/>
    <col min="6916" max="6916" width="7.875" style="62" customWidth="1"/>
    <col min="6917" max="6918" width="7.875" style="62" hidden="1" customWidth="1"/>
    <col min="6919" max="7166" width="7.875" style="62"/>
    <col min="7167" max="7167" width="35.75" style="62" customWidth="1"/>
    <col min="7168" max="7168" width="7.875" style="62" hidden="1" customWidth="1"/>
    <col min="7169" max="7170" width="12" style="62" customWidth="1"/>
    <col min="7171" max="7171" width="8" style="62" customWidth="1"/>
    <col min="7172" max="7172" width="7.875" style="62" customWidth="1"/>
    <col min="7173" max="7174" width="7.875" style="62" hidden="1" customWidth="1"/>
    <col min="7175" max="7422" width="7.875" style="62"/>
    <col min="7423" max="7423" width="35.75" style="62" customWidth="1"/>
    <col min="7424" max="7424" width="7.875" style="62" hidden="1" customWidth="1"/>
    <col min="7425" max="7426" width="12" style="62" customWidth="1"/>
    <col min="7427" max="7427" width="8" style="62" customWidth="1"/>
    <col min="7428" max="7428" width="7.875" style="62" customWidth="1"/>
    <col min="7429" max="7430" width="7.875" style="62" hidden="1" customWidth="1"/>
    <col min="7431" max="7678" width="7.875" style="62"/>
    <col min="7679" max="7679" width="35.75" style="62" customWidth="1"/>
    <col min="7680" max="7680" width="7.875" style="62" hidden="1" customWidth="1"/>
    <col min="7681" max="7682" width="12" style="62" customWidth="1"/>
    <col min="7683" max="7683" width="8" style="62" customWidth="1"/>
    <col min="7684" max="7684" width="7.875" style="62" customWidth="1"/>
    <col min="7685" max="7686" width="7.875" style="62" hidden="1" customWidth="1"/>
    <col min="7687" max="7934" width="7.875" style="62"/>
    <col min="7935" max="7935" width="35.75" style="62" customWidth="1"/>
    <col min="7936" max="7936" width="7.875" style="62" hidden="1" customWidth="1"/>
    <col min="7937" max="7938" width="12" style="62" customWidth="1"/>
    <col min="7939" max="7939" width="8" style="62" customWidth="1"/>
    <col min="7940" max="7940" width="7.875" style="62" customWidth="1"/>
    <col min="7941" max="7942" width="7.875" style="62" hidden="1" customWidth="1"/>
    <col min="7943" max="8190" width="7.875" style="62"/>
    <col min="8191" max="8191" width="35.75" style="62" customWidth="1"/>
    <col min="8192" max="8192" width="7.875" style="62" hidden="1" customWidth="1"/>
    <col min="8193" max="8194" width="12" style="62" customWidth="1"/>
    <col min="8195" max="8195" width="8" style="62" customWidth="1"/>
    <col min="8196" max="8196" width="7.875" style="62" customWidth="1"/>
    <col min="8197" max="8198" width="7.875" style="62" hidden="1" customWidth="1"/>
    <col min="8199" max="8446" width="7.875" style="62"/>
    <col min="8447" max="8447" width="35.75" style="62" customWidth="1"/>
    <col min="8448" max="8448" width="7.875" style="62" hidden="1" customWidth="1"/>
    <col min="8449" max="8450" width="12" style="62" customWidth="1"/>
    <col min="8451" max="8451" width="8" style="62" customWidth="1"/>
    <col min="8452" max="8452" width="7.875" style="62" customWidth="1"/>
    <col min="8453" max="8454" width="7.875" style="62" hidden="1" customWidth="1"/>
    <col min="8455" max="8702" width="7.875" style="62"/>
    <col min="8703" max="8703" width="35.75" style="62" customWidth="1"/>
    <col min="8704" max="8704" width="7.875" style="62" hidden="1" customWidth="1"/>
    <col min="8705" max="8706" width="12" style="62" customWidth="1"/>
    <col min="8707" max="8707" width="8" style="62" customWidth="1"/>
    <col min="8708" max="8708" width="7.875" style="62" customWidth="1"/>
    <col min="8709" max="8710" width="7.875" style="62" hidden="1" customWidth="1"/>
    <col min="8711" max="8958" width="7.875" style="62"/>
    <col min="8959" max="8959" width="35.75" style="62" customWidth="1"/>
    <col min="8960" max="8960" width="7.875" style="62" hidden="1" customWidth="1"/>
    <col min="8961" max="8962" width="12" style="62" customWidth="1"/>
    <col min="8963" max="8963" width="8" style="62" customWidth="1"/>
    <col min="8964" max="8964" width="7.875" style="62" customWidth="1"/>
    <col min="8965" max="8966" width="7.875" style="62" hidden="1" customWidth="1"/>
    <col min="8967" max="9214" width="7.875" style="62"/>
    <col min="9215" max="9215" width="35.75" style="62" customWidth="1"/>
    <col min="9216" max="9216" width="7.875" style="62" hidden="1" customWidth="1"/>
    <col min="9217" max="9218" width="12" style="62" customWidth="1"/>
    <col min="9219" max="9219" width="8" style="62" customWidth="1"/>
    <col min="9220" max="9220" width="7.875" style="62" customWidth="1"/>
    <col min="9221" max="9222" width="7.875" style="62" hidden="1" customWidth="1"/>
    <col min="9223" max="9470" width="7.875" style="62"/>
    <col min="9471" max="9471" width="35.75" style="62" customWidth="1"/>
    <col min="9472" max="9472" width="7.875" style="62" hidden="1" customWidth="1"/>
    <col min="9473" max="9474" width="12" style="62" customWidth="1"/>
    <col min="9475" max="9475" width="8" style="62" customWidth="1"/>
    <col min="9476" max="9476" width="7.875" style="62" customWidth="1"/>
    <col min="9477" max="9478" width="7.875" style="62" hidden="1" customWidth="1"/>
    <col min="9479" max="9726" width="7.875" style="62"/>
    <col min="9727" max="9727" width="35.75" style="62" customWidth="1"/>
    <col min="9728" max="9728" width="7.875" style="62" hidden="1" customWidth="1"/>
    <col min="9729" max="9730" width="12" style="62" customWidth="1"/>
    <col min="9731" max="9731" width="8" style="62" customWidth="1"/>
    <col min="9732" max="9732" width="7.875" style="62" customWidth="1"/>
    <col min="9733" max="9734" width="7.875" style="62" hidden="1" customWidth="1"/>
    <col min="9735" max="9982" width="7.875" style="62"/>
    <col min="9983" max="9983" width="35.75" style="62" customWidth="1"/>
    <col min="9984" max="9984" width="7.875" style="62" hidden="1" customWidth="1"/>
    <col min="9985" max="9986" width="12" style="62" customWidth="1"/>
    <col min="9987" max="9987" width="8" style="62" customWidth="1"/>
    <col min="9988" max="9988" width="7.875" style="62" customWidth="1"/>
    <col min="9989" max="9990" width="7.875" style="62" hidden="1" customWidth="1"/>
    <col min="9991" max="10238" width="7.875" style="62"/>
    <col min="10239" max="10239" width="35.75" style="62" customWidth="1"/>
    <col min="10240" max="10240" width="7.875" style="62" hidden="1" customWidth="1"/>
    <col min="10241" max="10242" width="12" style="62" customWidth="1"/>
    <col min="10243" max="10243" width="8" style="62" customWidth="1"/>
    <col min="10244" max="10244" width="7.875" style="62" customWidth="1"/>
    <col min="10245" max="10246" width="7.875" style="62" hidden="1" customWidth="1"/>
    <col min="10247" max="10494" width="7.875" style="62"/>
    <col min="10495" max="10495" width="35.75" style="62" customWidth="1"/>
    <col min="10496" max="10496" width="7.875" style="62" hidden="1" customWidth="1"/>
    <col min="10497" max="10498" width="12" style="62" customWidth="1"/>
    <col min="10499" max="10499" width="8" style="62" customWidth="1"/>
    <col min="10500" max="10500" width="7.875" style="62" customWidth="1"/>
    <col min="10501" max="10502" width="7.875" style="62" hidden="1" customWidth="1"/>
    <col min="10503" max="10750" width="7.875" style="62"/>
    <col min="10751" max="10751" width="35.75" style="62" customWidth="1"/>
    <col min="10752" max="10752" width="7.875" style="62" hidden="1" customWidth="1"/>
    <col min="10753" max="10754" width="12" style="62" customWidth="1"/>
    <col min="10755" max="10755" width="8" style="62" customWidth="1"/>
    <col min="10756" max="10756" width="7.875" style="62" customWidth="1"/>
    <col min="10757" max="10758" width="7.875" style="62" hidden="1" customWidth="1"/>
    <col min="10759" max="11006" width="7.875" style="62"/>
    <col min="11007" max="11007" width="35.75" style="62" customWidth="1"/>
    <col min="11008" max="11008" width="7.875" style="62" hidden="1" customWidth="1"/>
    <col min="11009" max="11010" width="12" style="62" customWidth="1"/>
    <col min="11011" max="11011" width="8" style="62" customWidth="1"/>
    <col min="11012" max="11012" width="7.875" style="62" customWidth="1"/>
    <col min="11013" max="11014" width="7.875" style="62" hidden="1" customWidth="1"/>
    <col min="11015" max="11262" width="7.875" style="62"/>
    <col min="11263" max="11263" width="35.75" style="62" customWidth="1"/>
    <col min="11264" max="11264" width="7.875" style="62" hidden="1" customWidth="1"/>
    <col min="11265" max="11266" width="12" style="62" customWidth="1"/>
    <col min="11267" max="11267" width="8" style="62" customWidth="1"/>
    <col min="11268" max="11268" width="7.875" style="62" customWidth="1"/>
    <col min="11269" max="11270" width="7.875" style="62" hidden="1" customWidth="1"/>
    <col min="11271" max="11518" width="7.875" style="62"/>
    <col min="11519" max="11519" width="35.75" style="62" customWidth="1"/>
    <col min="11520" max="11520" width="7.875" style="62" hidden="1" customWidth="1"/>
    <col min="11521" max="11522" width="12" style="62" customWidth="1"/>
    <col min="11523" max="11523" width="8" style="62" customWidth="1"/>
    <col min="11524" max="11524" width="7.875" style="62" customWidth="1"/>
    <col min="11525" max="11526" width="7.875" style="62" hidden="1" customWidth="1"/>
    <col min="11527" max="11774" width="7.875" style="62"/>
    <col min="11775" max="11775" width="35.75" style="62" customWidth="1"/>
    <col min="11776" max="11776" width="7.875" style="62" hidden="1" customWidth="1"/>
    <col min="11777" max="11778" width="12" style="62" customWidth="1"/>
    <col min="11779" max="11779" width="8" style="62" customWidth="1"/>
    <col min="11780" max="11780" width="7.875" style="62" customWidth="1"/>
    <col min="11781" max="11782" width="7.875" style="62" hidden="1" customWidth="1"/>
    <col min="11783" max="12030" width="7.875" style="62"/>
    <col min="12031" max="12031" width="35.75" style="62" customWidth="1"/>
    <col min="12032" max="12032" width="7.875" style="62" hidden="1" customWidth="1"/>
    <col min="12033" max="12034" width="12" style="62" customWidth="1"/>
    <col min="12035" max="12035" width="8" style="62" customWidth="1"/>
    <col min="12036" max="12036" width="7.875" style="62" customWidth="1"/>
    <col min="12037" max="12038" width="7.875" style="62" hidden="1" customWidth="1"/>
    <col min="12039" max="12286" width="7.875" style="62"/>
    <col min="12287" max="12287" width="35.75" style="62" customWidth="1"/>
    <col min="12288" max="12288" width="7.875" style="62" hidden="1" customWidth="1"/>
    <col min="12289" max="12290" width="12" style="62" customWidth="1"/>
    <col min="12291" max="12291" width="8" style="62" customWidth="1"/>
    <col min="12292" max="12292" width="7.875" style="62" customWidth="1"/>
    <col min="12293" max="12294" width="7.875" style="62" hidden="1" customWidth="1"/>
    <col min="12295" max="12542" width="7.875" style="62"/>
    <col min="12543" max="12543" width="35.75" style="62" customWidth="1"/>
    <col min="12544" max="12544" width="7.875" style="62" hidden="1" customWidth="1"/>
    <col min="12545" max="12546" width="12" style="62" customWidth="1"/>
    <col min="12547" max="12547" width="8" style="62" customWidth="1"/>
    <col min="12548" max="12548" width="7.875" style="62" customWidth="1"/>
    <col min="12549" max="12550" width="7.875" style="62" hidden="1" customWidth="1"/>
    <col min="12551" max="12798" width="7.875" style="62"/>
    <col min="12799" max="12799" width="35.75" style="62" customWidth="1"/>
    <col min="12800" max="12800" width="7.875" style="62" hidden="1" customWidth="1"/>
    <col min="12801" max="12802" width="12" style="62" customWidth="1"/>
    <col min="12803" max="12803" width="8" style="62" customWidth="1"/>
    <col min="12804" max="12804" width="7.875" style="62" customWidth="1"/>
    <col min="12805" max="12806" width="7.875" style="62" hidden="1" customWidth="1"/>
    <col min="12807" max="13054" width="7.875" style="62"/>
    <col min="13055" max="13055" width="35.75" style="62" customWidth="1"/>
    <col min="13056" max="13056" width="7.875" style="62" hidden="1" customWidth="1"/>
    <col min="13057" max="13058" width="12" style="62" customWidth="1"/>
    <col min="13059" max="13059" width="8" style="62" customWidth="1"/>
    <col min="13060" max="13060" width="7.875" style="62" customWidth="1"/>
    <col min="13061" max="13062" width="7.875" style="62" hidden="1" customWidth="1"/>
    <col min="13063" max="13310" width="7.875" style="62"/>
    <col min="13311" max="13311" width="35.75" style="62" customWidth="1"/>
    <col min="13312" max="13312" width="7.875" style="62" hidden="1" customWidth="1"/>
    <col min="13313" max="13314" width="12" style="62" customWidth="1"/>
    <col min="13315" max="13315" width="8" style="62" customWidth="1"/>
    <col min="13316" max="13316" width="7.875" style="62" customWidth="1"/>
    <col min="13317" max="13318" width="7.875" style="62" hidden="1" customWidth="1"/>
    <col min="13319" max="13566" width="7.875" style="62"/>
    <col min="13567" max="13567" width="35.75" style="62" customWidth="1"/>
    <col min="13568" max="13568" width="7.875" style="62" hidden="1" customWidth="1"/>
    <col min="13569" max="13570" width="12" style="62" customWidth="1"/>
    <col min="13571" max="13571" width="8" style="62" customWidth="1"/>
    <col min="13572" max="13572" width="7.875" style="62" customWidth="1"/>
    <col min="13573" max="13574" width="7.875" style="62" hidden="1" customWidth="1"/>
    <col min="13575" max="13822" width="7.875" style="62"/>
    <col min="13823" max="13823" width="35.75" style="62" customWidth="1"/>
    <col min="13824" max="13824" width="7.875" style="62" hidden="1" customWidth="1"/>
    <col min="13825" max="13826" width="12" style="62" customWidth="1"/>
    <col min="13827" max="13827" width="8" style="62" customWidth="1"/>
    <col min="13828" max="13828" width="7.875" style="62" customWidth="1"/>
    <col min="13829" max="13830" width="7.875" style="62" hidden="1" customWidth="1"/>
    <col min="13831" max="14078" width="7.875" style="62"/>
    <col min="14079" max="14079" width="35.75" style="62" customWidth="1"/>
    <col min="14080" max="14080" width="7.875" style="62" hidden="1" customWidth="1"/>
    <col min="14081" max="14082" width="12" style="62" customWidth="1"/>
    <col min="14083" max="14083" width="8" style="62" customWidth="1"/>
    <col min="14084" max="14084" width="7.875" style="62" customWidth="1"/>
    <col min="14085" max="14086" width="7.875" style="62" hidden="1" customWidth="1"/>
    <col min="14087" max="14334" width="7.875" style="62"/>
    <col min="14335" max="14335" width="35.75" style="62" customWidth="1"/>
    <col min="14336" max="14336" width="7.875" style="62" hidden="1" customWidth="1"/>
    <col min="14337" max="14338" width="12" style="62" customWidth="1"/>
    <col min="14339" max="14339" width="8" style="62" customWidth="1"/>
    <col min="14340" max="14340" width="7.875" style="62" customWidth="1"/>
    <col min="14341" max="14342" width="7.875" style="62" hidden="1" customWidth="1"/>
    <col min="14343" max="14590" width="7.875" style="62"/>
    <col min="14591" max="14591" width="35.75" style="62" customWidth="1"/>
    <col min="14592" max="14592" width="7.875" style="62" hidden="1" customWidth="1"/>
    <col min="14593" max="14594" width="12" style="62" customWidth="1"/>
    <col min="14595" max="14595" width="8" style="62" customWidth="1"/>
    <col min="14596" max="14596" width="7.875" style="62" customWidth="1"/>
    <col min="14597" max="14598" width="7.875" style="62" hidden="1" customWidth="1"/>
    <col min="14599" max="14846" width="7.875" style="62"/>
    <col min="14847" max="14847" width="35.75" style="62" customWidth="1"/>
    <col min="14848" max="14848" width="7.875" style="62" hidden="1" customWidth="1"/>
    <col min="14849" max="14850" width="12" style="62" customWidth="1"/>
    <col min="14851" max="14851" width="8" style="62" customWidth="1"/>
    <col min="14852" max="14852" width="7.875" style="62" customWidth="1"/>
    <col min="14853" max="14854" width="7.875" style="62" hidden="1" customWidth="1"/>
    <col min="14855" max="15102" width="7.875" style="62"/>
    <col min="15103" max="15103" width="35.75" style="62" customWidth="1"/>
    <col min="15104" max="15104" width="7.875" style="62" hidden="1" customWidth="1"/>
    <col min="15105" max="15106" width="12" style="62" customWidth="1"/>
    <col min="15107" max="15107" width="8" style="62" customWidth="1"/>
    <col min="15108" max="15108" width="7.875" style="62" customWidth="1"/>
    <col min="15109" max="15110" width="7.875" style="62" hidden="1" customWidth="1"/>
    <col min="15111" max="15358" width="7.875" style="62"/>
    <col min="15359" max="15359" width="35.75" style="62" customWidth="1"/>
    <col min="15360" max="15360" width="7.875" style="62" hidden="1" customWidth="1"/>
    <col min="15361" max="15362" width="12" style="62" customWidth="1"/>
    <col min="15363" max="15363" width="8" style="62" customWidth="1"/>
    <col min="15364" max="15364" width="7.875" style="62" customWidth="1"/>
    <col min="15365" max="15366" width="7.875" style="62" hidden="1" customWidth="1"/>
    <col min="15367" max="15614" width="7.875" style="62"/>
    <col min="15615" max="15615" width="35.75" style="62" customWidth="1"/>
    <col min="15616" max="15616" width="7.875" style="62" hidden="1" customWidth="1"/>
    <col min="15617" max="15618" width="12" style="62" customWidth="1"/>
    <col min="15619" max="15619" width="8" style="62" customWidth="1"/>
    <col min="15620" max="15620" width="7.875" style="62" customWidth="1"/>
    <col min="15621" max="15622" width="7.875" style="62" hidden="1" customWidth="1"/>
    <col min="15623" max="15870" width="7.875" style="62"/>
    <col min="15871" max="15871" width="35.75" style="62" customWidth="1"/>
    <col min="15872" max="15872" width="7.875" style="62" hidden="1" customWidth="1"/>
    <col min="15873" max="15874" width="12" style="62" customWidth="1"/>
    <col min="15875" max="15875" width="8" style="62" customWidth="1"/>
    <col min="15876" max="15876" width="7.875" style="62" customWidth="1"/>
    <col min="15877" max="15878" width="7.875" style="62" hidden="1" customWidth="1"/>
    <col min="15879" max="16126" width="7.875" style="62"/>
    <col min="16127" max="16127" width="35.75" style="62" customWidth="1"/>
    <col min="16128" max="16128" width="7.875" style="62" hidden="1" customWidth="1"/>
    <col min="16129" max="16130" width="12" style="62" customWidth="1"/>
    <col min="16131" max="16131" width="8" style="62" customWidth="1"/>
    <col min="16132" max="16132" width="7.875" style="62" customWidth="1"/>
    <col min="16133" max="16134" width="7.875" style="62" hidden="1" customWidth="1"/>
    <col min="16135" max="16384" width="7.875" style="62"/>
  </cols>
  <sheetData>
    <row r="1" ht="27" customHeight="1" spans="1:2">
      <c r="A1" s="63" t="s">
        <v>1468</v>
      </c>
      <c r="B1" s="64"/>
    </row>
    <row r="2" ht="39.95" customHeight="1" spans="1:2">
      <c r="A2" s="65" t="s">
        <v>1469</v>
      </c>
      <c r="B2" s="66"/>
    </row>
    <row r="3" s="58" customFormat="1" ht="18.75" customHeight="1" spans="1:2">
      <c r="A3" s="67"/>
      <c r="B3" s="68" t="s">
        <v>1322</v>
      </c>
    </row>
    <row r="4" s="59" customFormat="1" ht="53.25" customHeight="1" spans="1:3">
      <c r="A4" s="69" t="s">
        <v>1335</v>
      </c>
      <c r="B4" s="70" t="s">
        <v>4</v>
      </c>
      <c r="C4" s="71"/>
    </row>
    <row r="5" s="60" customFormat="1" ht="53.25" customHeight="1" spans="1:3">
      <c r="A5" s="72" t="s">
        <v>1329</v>
      </c>
      <c r="B5" s="72" t="s">
        <v>1329</v>
      </c>
      <c r="C5" s="73"/>
    </row>
    <row r="6" s="58" customFormat="1" ht="53.25" customHeight="1" spans="1:5">
      <c r="A6" s="74"/>
      <c r="B6" s="74"/>
      <c r="C6" s="75"/>
      <c r="E6" s="58">
        <v>988753</v>
      </c>
    </row>
    <row r="7" s="58" customFormat="1" ht="53.25" customHeight="1" spans="1:5">
      <c r="A7" s="74"/>
      <c r="B7" s="74"/>
      <c r="C7" s="75"/>
      <c r="E7" s="58">
        <v>822672</v>
      </c>
    </row>
    <row r="8" s="61" customFormat="1" ht="53.25" customHeight="1" spans="1:3">
      <c r="A8" s="76" t="s">
        <v>1331</v>
      </c>
      <c r="B8" s="77">
        <v>0</v>
      </c>
      <c r="C8" s="78"/>
    </row>
  </sheetData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2"/>
  <sheetViews>
    <sheetView workbookViewId="0">
      <selection activeCell="C6" sqref="C6:C12"/>
    </sheetView>
  </sheetViews>
  <sheetFormatPr defaultColWidth="9" defaultRowHeight="15.75" outlineLevelCol="4"/>
  <cols>
    <col min="1" max="1" width="17.125" style="41" customWidth="1"/>
    <col min="2" max="2" width="36.875" style="41" customWidth="1"/>
    <col min="3" max="3" width="17.25" style="42" customWidth="1"/>
    <col min="4" max="16384" width="9" style="41"/>
  </cols>
  <sheetData>
    <row r="1" ht="22.5" customHeight="1" spans="1:1">
      <c r="A1" s="39" t="s">
        <v>1470</v>
      </c>
    </row>
    <row r="2" ht="24.75" customHeight="1" spans="1:3">
      <c r="A2" s="43" t="s">
        <v>1471</v>
      </c>
      <c r="B2" s="44"/>
      <c r="C2" s="44"/>
    </row>
    <row r="3" s="39" customFormat="1" ht="24" customHeight="1" spans="3:3">
      <c r="C3" s="45" t="s">
        <v>31</v>
      </c>
    </row>
    <row r="4" s="40" customFormat="1" ht="33" customHeight="1" spans="1:3">
      <c r="A4" s="46" t="s">
        <v>1451</v>
      </c>
      <c r="B4" s="46" t="s">
        <v>1452</v>
      </c>
      <c r="C4" s="47" t="s">
        <v>4</v>
      </c>
    </row>
    <row r="5" s="40" customFormat="1" ht="24.75" customHeight="1" spans="1:3">
      <c r="A5" s="48">
        <v>102</v>
      </c>
      <c r="B5" s="49" t="s">
        <v>1472</v>
      </c>
      <c r="C5" s="50"/>
    </row>
    <row r="6" s="40" customFormat="1" ht="24.75" customHeight="1" spans="1:3">
      <c r="A6" s="51" t="s">
        <v>1473</v>
      </c>
      <c r="B6" s="52" t="s">
        <v>1474</v>
      </c>
      <c r="C6" s="50"/>
    </row>
    <row r="7" s="39" customFormat="1" ht="24.75" customHeight="1" spans="1:5">
      <c r="A7" s="53">
        <v>1020301</v>
      </c>
      <c r="B7" s="54" t="s">
        <v>1475</v>
      </c>
      <c r="C7" s="50"/>
      <c r="E7" s="55"/>
    </row>
    <row r="8" s="40" customFormat="1" ht="24.75" customHeight="1" spans="1:3">
      <c r="A8" s="51" t="s">
        <v>1476</v>
      </c>
      <c r="B8" s="52" t="s">
        <v>1477</v>
      </c>
      <c r="C8" s="50"/>
    </row>
    <row r="9" s="39" customFormat="1" ht="24.75" customHeight="1" spans="1:5">
      <c r="A9" s="53">
        <v>1020501</v>
      </c>
      <c r="B9" s="54" t="s">
        <v>1478</v>
      </c>
      <c r="C9" s="50"/>
      <c r="E9" s="55"/>
    </row>
    <row r="10" s="39" customFormat="1" ht="24.75" customHeight="1" spans="1:3">
      <c r="A10" s="51">
        <v>10207</v>
      </c>
      <c r="B10" s="52" t="s">
        <v>1479</v>
      </c>
      <c r="C10" s="50"/>
    </row>
    <row r="11" s="40" customFormat="1" ht="24.75" customHeight="1" spans="1:3">
      <c r="A11" s="51" t="s">
        <v>1480</v>
      </c>
      <c r="B11" s="52" t="s">
        <v>1481</v>
      </c>
      <c r="C11" s="50"/>
    </row>
    <row r="12" s="40" customFormat="1" ht="24.75" customHeight="1" spans="1:3">
      <c r="A12" s="56" t="s">
        <v>1331</v>
      </c>
      <c r="B12" s="57"/>
      <c r="C12" s="50"/>
    </row>
  </sheetData>
  <mergeCells count="2">
    <mergeCell ref="A2:C2"/>
    <mergeCell ref="A12:B12"/>
  </mergeCells>
  <printOptions horizontalCentered="1"/>
  <pageMargins left="0.919444444444445" right="0.747916666666667" top="0.984027777777778" bottom="0.984027777777778" header="0.511805555555556" footer="0.511805555555556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45"/>
  </sheetPr>
  <dimension ref="A1:Y28"/>
  <sheetViews>
    <sheetView tabSelected="1" workbookViewId="0">
      <selection activeCell="AE12" sqref="AE12"/>
    </sheetView>
  </sheetViews>
  <sheetFormatPr defaultColWidth="7" defaultRowHeight="15"/>
  <cols>
    <col min="1" max="1" width="15.625" style="2" customWidth="1"/>
    <col min="2" max="2" width="46.625" style="1" customWidth="1"/>
    <col min="3" max="3" width="13" style="3" customWidth="1"/>
    <col min="4" max="4" width="10.375" style="1" hidden="1" customWidth="1"/>
    <col min="5" max="5" width="9.625" style="4" hidden="1" customWidth="1"/>
    <col min="6" max="6" width="8.125" style="4" hidden="1" customWidth="1"/>
    <col min="7" max="7" width="9.625" style="5" hidden="1" customWidth="1"/>
    <col min="8" max="8" width="17.5" style="5" hidden="1" customWidth="1"/>
    <col min="9" max="9" width="12.5" style="6" hidden="1" customWidth="1"/>
    <col min="10" max="10" width="7" style="7" hidden="1" customWidth="1"/>
    <col min="11" max="12" width="7" style="4" hidden="1" customWidth="1"/>
    <col min="13" max="13" width="13.875" style="4" hidden="1" customWidth="1"/>
    <col min="14" max="14" width="7.875" style="4" hidden="1" customWidth="1"/>
    <col min="15" max="15" width="9.5" style="4" hidden="1" customWidth="1"/>
    <col min="16" max="16" width="6.875" style="4" hidden="1" customWidth="1"/>
    <col min="17" max="17" width="9" style="4" hidden="1" customWidth="1"/>
    <col min="18" max="18" width="5.875" style="4" hidden="1" customWidth="1"/>
    <col min="19" max="19" width="5.25" style="4" hidden="1" customWidth="1"/>
    <col min="20" max="20" width="6.5" style="4" hidden="1" customWidth="1"/>
    <col min="21" max="22" width="7" style="4" hidden="1" customWidth="1"/>
    <col min="23" max="23" width="10.625" style="4" hidden="1" customWidth="1"/>
    <col min="24" max="24" width="10.5" style="4" hidden="1" customWidth="1"/>
    <col min="25" max="25" width="7" style="4" hidden="1" customWidth="1"/>
    <col min="26" max="16384" width="7" style="4"/>
  </cols>
  <sheetData>
    <row r="1" ht="21.75" customHeight="1" spans="1:1">
      <c r="A1" s="8" t="s">
        <v>1482</v>
      </c>
    </row>
    <row r="2" ht="22.5" spans="1:9">
      <c r="A2" s="9" t="s">
        <v>1483</v>
      </c>
      <c r="B2" s="10"/>
      <c r="C2" s="11"/>
      <c r="G2" s="4"/>
      <c r="H2" s="4"/>
      <c r="I2" s="4"/>
    </row>
    <row r="3" s="1" customFormat="1" ht="21" customHeight="1" spans="1:13">
      <c r="A3" s="2"/>
      <c r="C3" s="12" t="s">
        <v>31</v>
      </c>
      <c r="E3" s="1">
        <v>12.11</v>
      </c>
      <c r="G3" s="1">
        <v>12.22</v>
      </c>
      <c r="J3" s="3"/>
      <c r="M3" s="1">
        <v>1.2</v>
      </c>
    </row>
    <row r="4" s="1" customFormat="1" ht="27" customHeight="1" spans="1:15">
      <c r="A4" s="13" t="s">
        <v>1451</v>
      </c>
      <c r="B4" s="14" t="s">
        <v>1452</v>
      </c>
      <c r="C4" s="15" t="s">
        <v>4</v>
      </c>
      <c r="G4" s="16" t="s">
        <v>32</v>
      </c>
      <c r="H4" s="16" t="s">
        <v>33</v>
      </c>
      <c r="I4" s="16" t="s">
        <v>34</v>
      </c>
      <c r="J4" s="3"/>
      <c r="M4" s="16" t="s">
        <v>32</v>
      </c>
      <c r="N4" s="31" t="s">
        <v>33</v>
      </c>
      <c r="O4" s="16" t="s">
        <v>34</v>
      </c>
    </row>
    <row r="5" s="1" customFormat="1" ht="26.25" customHeight="1" spans="1:25">
      <c r="A5" s="17" t="s">
        <v>1484</v>
      </c>
      <c r="B5" s="18" t="s">
        <v>1485</v>
      </c>
      <c r="C5" s="19"/>
      <c r="D5" s="20">
        <v>105429</v>
      </c>
      <c r="E5" s="21">
        <v>595734.14</v>
      </c>
      <c r="F5" s="1">
        <f>104401+13602</f>
        <v>118003</v>
      </c>
      <c r="G5" s="22" t="s">
        <v>36</v>
      </c>
      <c r="H5" s="22" t="s">
        <v>37</v>
      </c>
      <c r="I5" s="32">
        <v>596221.15</v>
      </c>
      <c r="J5" s="3">
        <f t="shared" ref="J5:J7" si="0">G5-A5</f>
        <v>-8</v>
      </c>
      <c r="K5" s="20">
        <f t="shared" ref="K5:K7" si="1">I5-C5</f>
        <v>596221.15</v>
      </c>
      <c r="L5" s="20">
        <v>75943</v>
      </c>
      <c r="M5" s="22" t="s">
        <v>36</v>
      </c>
      <c r="N5" s="22" t="s">
        <v>37</v>
      </c>
      <c r="O5" s="32">
        <v>643048.95</v>
      </c>
      <c r="P5" s="3">
        <f t="shared" ref="P5:P7" si="2">M5-A5</f>
        <v>-8</v>
      </c>
      <c r="Q5" s="20">
        <f t="shared" ref="Q5:Q7" si="3">O5-C5</f>
        <v>643048.95</v>
      </c>
      <c r="S5" s="1">
        <v>717759</v>
      </c>
      <c r="U5" s="33" t="s">
        <v>36</v>
      </c>
      <c r="V5" s="33" t="s">
        <v>37</v>
      </c>
      <c r="W5" s="34">
        <v>659380.53</v>
      </c>
      <c r="X5" s="1">
        <f t="shared" ref="X5:X7" si="4">C5-W5</f>
        <v>-659380.53</v>
      </c>
      <c r="Y5" s="1">
        <f t="shared" ref="Y5:Y7" si="5">U5-A5</f>
        <v>-8</v>
      </c>
    </row>
    <row r="6" s="1" customFormat="1" ht="26.25" customHeight="1" spans="1:25">
      <c r="A6" s="23" t="s">
        <v>1486</v>
      </c>
      <c r="B6" s="24" t="s">
        <v>1487</v>
      </c>
      <c r="C6" s="19"/>
      <c r="D6" s="20"/>
      <c r="E6" s="20">
        <v>7616.62</v>
      </c>
      <c r="G6" s="22" t="s">
        <v>39</v>
      </c>
      <c r="H6" s="22" t="s">
        <v>40</v>
      </c>
      <c r="I6" s="32">
        <v>7616.62</v>
      </c>
      <c r="J6" s="3">
        <f t="shared" si="0"/>
        <v>-802</v>
      </c>
      <c r="K6" s="20">
        <f t="shared" si="1"/>
        <v>7616.62</v>
      </c>
      <c r="L6" s="20"/>
      <c r="M6" s="22" t="s">
        <v>39</v>
      </c>
      <c r="N6" s="22" t="s">
        <v>40</v>
      </c>
      <c r="O6" s="32">
        <v>7749.58</v>
      </c>
      <c r="P6" s="3">
        <f t="shared" si="2"/>
        <v>-802</v>
      </c>
      <c r="Q6" s="20">
        <f t="shared" si="3"/>
        <v>7749.58</v>
      </c>
      <c r="U6" s="33" t="s">
        <v>39</v>
      </c>
      <c r="V6" s="33" t="s">
        <v>40</v>
      </c>
      <c r="W6" s="34">
        <v>8475.47</v>
      </c>
      <c r="X6" s="1">
        <f t="shared" si="4"/>
        <v>-8475.47</v>
      </c>
      <c r="Y6" s="1">
        <f t="shared" si="5"/>
        <v>-802</v>
      </c>
    </row>
    <row r="7" s="1" customFormat="1" ht="26.25" customHeight="1" spans="1:25">
      <c r="A7" s="25" t="s">
        <v>1488</v>
      </c>
      <c r="B7" s="26" t="s">
        <v>1489</v>
      </c>
      <c r="C7" s="19"/>
      <c r="D7" s="20"/>
      <c r="E7" s="20">
        <v>3922.87</v>
      </c>
      <c r="G7" s="22" t="s">
        <v>42</v>
      </c>
      <c r="H7" s="22" t="s">
        <v>43</v>
      </c>
      <c r="I7" s="32">
        <v>3922.87</v>
      </c>
      <c r="J7" s="3">
        <f t="shared" si="0"/>
        <v>-80200</v>
      </c>
      <c r="K7" s="20">
        <f t="shared" si="1"/>
        <v>3922.87</v>
      </c>
      <c r="L7" s="20">
        <v>750</v>
      </c>
      <c r="M7" s="22" t="s">
        <v>42</v>
      </c>
      <c r="N7" s="22" t="s">
        <v>43</v>
      </c>
      <c r="O7" s="32">
        <v>4041.81</v>
      </c>
      <c r="P7" s="3">
        <f t="shared" si="2"/>
        <v>-80200</v>
      </c>
      <c r="Q7" s="20">
        <f t="shared" si="3"/>
        <v>4041.81</v>
      </c>
      <c r="U7" s="33" t="s">
        <v>42</v>
      </c>
      <c r="V7" s="33" t="s">
        <v>43</v>
      </c>
      <c r="W7" s="34">
        <v>4680.94</v>
      </c>
      <c r="X7" s="1">
        <f t="shared" si="4"/>
        <v>-4680.94</v>
      </c>
      <c r="Y7" s="1">
        <f t="shared" si="5"/>
        <v>-80200</v>
      </c>
    </row>
    <row r="8" s="1" customFormat="1" ht="26.25" customHeight="1" spans="1:25">
      <c r="A8" s="23" t="s">
        <v>1490</v>
      </c>
      <c r="B8" s="24" t="s">
        <v>1491</v>
      </c>
      <c r="C8" s="19"/>
      <c r="D8" s="20"/>
      <c r="E8" s="20">
        <v>7616.62</v>
      </c>
      <c r="G8" s="22" t="s">
        <v>39</v>
      </c>
      <c r="H8" s="22" t="s">
        <v>40</v>
      </c>
      <c r="I8" s="32">
        <v>7616.62</v>
      </c>
      <c r="J8" s="3">
        <f t="shared" ref="J8:J9" si="6">G8-A8</f>
        <v>-804</v>
      </c>
      <c r="K8" s="20">
        <f t="shared" ref="K8:K9" si="7">I8-C8</f>
        <v>7616.62</v>
      </c>
      <c r="L8" s="20"/>
      <c r="M8" s="22" t="s">
        <v>39</v>
      </c>
      <c r="N8" s="22" t="s">
        <v>40</v>
      </c>
      <c r="O8" s="32">
        <v>7749.58</v>
      </c>
      <c r="P8" s="3">
        <f t="shared" ref="P8:P9" si="8">M8-A8</f>
        <v>-804</v>
      </c>
      <c r="Q8" s="20">
        <f t="shared" ref="Q8:Q9" si="9">O8-C8</f>
        <v>7749.58</v>
      </c>
      <c r="U8" s="33" t="s">
        <v>39</v>
      </c>
      <c r="V8" s="33" t="s">
        <v>40</v>
      </c>
      <c r="W8" s="34">
        <v>8475.47</v>
      </c>
      <c r="X8" s="1">
        <f t="shared" ref="X8:X9" si="10">C8-W8</f>
        <v>-8475.47</v>
      </c>
      <c r="Y8" s="1">
        <f t="shared" ref="Y8:Y9" si="11">U8-A8</f>
        <v>-804</v>
      </c>
    </row>
    <row r="9" s="1" customFormat="1" ht="26.25" customHeight="1" spans="1:25">
      <c r="A9" s="25" t="s">
        <v>1492</v>
      </c>
      <c r="B9" s="26" t="s">
        <v>1493</v>
      </c>
      <c r="C9" s="19"/>
      <c r="D9" s="20"/>
      <c r="E9" s="20">
        <v>3922.87</v>
      </c>
      <c r="G9" s="22" t="s">
        <v>42</v>
      </c>
      <c r="H9" s="22" t="s">
        <v>43</v>
      </c>
      <c r="I9" s="32">
        <v>3922.87</v>
      </c>
      <c r="J9" s="3">
        <f t="shared" si="6"/>
        <v>-80400</v>
      </c>
      <c r="K9" s="20">
        <f t="shared" si="7"/>
        <v>3922.87</v>
      </c>
      <c r="L9" s="20">
        <v>750</v>
      </c>
      <c r="M9" s="22" t="s">
        <v>42</v>
      </c>
      <c r="N9" s="22" t="s">
        <v>43</v>
      </c>
      <c r="O9" s="32">
        <v>4041.81</v>
      </c>
      <c r="P9" s="3">
        <f t="shared" si="8"/>
        <v>-80400</v>
      </c>
      <c r="Q9" s="20">
        <f t="shared" si="9"/>
        <v>4041.81</v>
      </c>
      <c r="U9" s="33" t="s">
        <v>42</v>
      </c>
      <c r="V9" s="33" t="s">
        <v>43</v>
      </c>
      <c r="W9" s="34">
        <v>4680.94</v>
      </c>
      <c r="X9" s="1">
        <f t="shared" si="10"/>
        <v>-4680.94</v>
      </c>
      <c r="Y9" s="1">
        <f t="shared" si="11"/>
        <v>-80400</v>
      </c>
    </row>
    <row r="10" s="1" customFormat="1" ht="26.25" customHeight="1" spans="1:23">
      <c r="A10" s="23" t="s">
        <v>1494</v>
      </c>
      <c r="B10" s="24" t="s">
        <v>1479</v>
      </c>
      <c r="C10" s="19"/>
      <c r="D10" s="27"/>
      <c r="E10" s="27"/>
      <c r="G10" s="22"/>
      <c r="H10" s="22"/>
      <c r="I10" s="32"/>
      <c r="J10" s="3"/>
      <c r="K10" s="20"/>
      <c r="L10" s="20"/>
      <c r="M10" s="22"/>
      <c r="N10" s="22"/>
      <c r="O10" s="32"/>
      <c r="P10" s="3"/>
      <c r="Q10" s="20"/>
      <c r="U10" s="33"/>
      <c r="V10" s="33"/>
      <c r="W10" s="34"/>
    </row>
    <row r="11" s="1" customFormat="1" ht="26.25" customHeight="1" spans="1:23">
      <c r="A11" s="23" t="s">
        <v>1495</v>
      </c>
      <c r="B11" s="24" t="s">
        <v>1481</v>
      </c>
      <c r="C11" s="19"/>
      <c r="D11" s="27"/>
      <c r="E11" s="27"/>
      <c r="G11" s="22"/>
      <c r="H11" s="22"/>
      <c r="I11" s="32"/>
      <c r="J11" s="3"/>
      <c r="K11" s="20"/>
      <c r="L11" s="20"/>
      <c r="M11" s="22"/>
      <c r="N11" s="22"/>
      <c r="O11" s="32"/>
      <c r="P11" s="3"/>
      <c r="Q11" s="20"/>
      <c r="U11" s="33"/>
      <c r="V11" s="33"/>
      <c r="W11" s="34"/>
    </row>
    <row r="12" s="1" customFormat="1" ht="26.25" customHeight="1" spans="1:24">
      <c r="A12" s="28" t="s">
        <v>1331</v>
      </c>
      <c r="B12" s="29"/>
      <c r="C12" s="30"/>
      <c r="G12" s="16" t="str">
        <f t="shared" ref="G12:I12" si="12">""</f>
        <v/>
      </c>
      <c r="H12" s="16" t="str">
        <f t="shared" si="12"/>
        <v/>
      </c>
      <c r="I12" s="16" t="str">
        <f t="shared" si="12"/>
        <v/>
      </c>
      <c r="J12" s="3"/>
      <c r="M12" s="16" t="str">
        <f t="shared" ref="M12:O12" si="13">""</f>
        <v/>
      </c>
      <c r="N12" s="31" t="str">
        <f t="shared" si="13"/>
        <v/>
      </c>
      <c r="O12" s="16" t="str">
        <f t="shared" si="13"/>
        <v/>
      </c>
      <c r="W12" s="35" t="e">
        <f>W13+#REF!+#REF!+#REF!+#REF!+#REF!+#REF!+#REF!+#REF!+#REF!+#REF!+#REF!+#REF!+#REF!+#REF!+#REF!+#REF!+#REF!+#REF!+#REF!+#REF!</f>
        <v>#REF!</v>
      </c>
      <c r="X12" s="35" t="e">
        <f>X13+#REF!+#REF!+#REF!+#REF!+#REF!+#REF!+#REF!+#REF!+#REF!+#REF!+#REF!+#REF!+#REF!+#REF!+#REF!+#REF!+#REF!+#REF!+#REF!+#REF!</f>
        <v>#REF!</v>
      </c>
    </row>
    <row r="13" ht="19.5" customHeight="1" spans="17:25">
      <c r="Q13" s="36"/>
      <c r="U13" s="37" t="s">
        <v>71</v>
      </c>
      <c r="V13" s="37" t="s">
        <v>72</v>
      </c>
      <c r="W13" s="38">
        <v>19998</v>
      </c>
      <c r="X13" s="4">
        <f t="shared" ref="X13:X15" si="14">C13-W13</f>
        <v>-19998</v>
      </c>
      <c r="Y13" s="4">
        <f t="shared" ref="Y13:Y15" si="15">U13-A13</f>
        <v>232</v>
      </c>
    </row>
    <row r="14" ht="19.5" customHeight="1" spans="17:25">
      <c r="Q14" s="36"/>
      <c r="U14" s="37" t="s">
        <v>73</v>
      </c>
      <c r="V14" s="37" t="s">
        <v>74</v>
      </c>
      <c r="W14" s="38">
        <v>19998</v>
      </c>
      <c r="X14" s="4">
        <f t="shared" si="14"/>
        <v>-19998</v>
      </c>
      <c r="Y14" s="4">
        <f t="shared" si="15"/>
        <v>23203</v>
      </c>
    </row>
    <row r="15" ht="19.5" customHeight="1" spans="17:25">
      <c r="Q15" s="36"/>
      <c r="U15" s="37" t="s">
        <v>75</v>
      </c>
      <c r="V15" s="37" t="s">
        <v>76</v>
      </c>
      <c r="W15" s="38">
        <v>19998</v>
      </c>
      <c r="X15" s="4">
        <f t="shared" si="14"/>
        <v>-19998</v>
      </c>
      <c r="Y15" s="4">
        <f t="shared" si="15"/>
        <v>2320301</v>
      </c>
    </row>
    <row r="16" ht="19.5" customHeight="1" spans="17:17">
      <c r="Q16" s="36"/>
    </row>
    <row r="17" ht="19.5" customHeight="1" spans="17:17">
      <c r="Q17" s="36"/>
    </row>
    <row r="18" ht="19.5" customHeight="1" spans="17:17">
      <c r="Q18" s="36"/>
    </row>
    <row r="19" ht="19.5" customHeight="1" spans="17:17">
      <c r="Q19" s="36"/>
    </row>
    <row r="20" ht="19.5" customHeight="1" spans="17:17">
      <c r="Q20" s="36"/>
    </row>
    <row r="21" ht="19.5" customHeight="1" spans="17:17">
      <c r="Q21" s="36"/>
    </row>
    <row r="22" ht="19.5" customHeight="1" spans="17:17">
      <c r="Q22" s="36"/>
    </row>
    <row r="23" ht="19.5" customHeight="1" spans="17:17">
      <c r="Q23" s="36"/>
    </row>
    <row r="24" ht="19.5" customHeight="1" spans="17:17">
      <c r="Q24" s="36"/>
    </row>
    <row r="25" ht="19.5" customHeight="1" spans="17:17">
      <c r="Q25" s="36"/>
    </row>
    <row r="26" ht="19.5" customHeight="1" spans="17:17">
      <c r="Q26" s="36"/>
    </row>
    <row r="27" ht="19.5" customHeight="1" spans="17:17">
      <c r="Q27" s="36"/>
    </row>
    <row r="28" ht="19.5" customHeight="1" spans="17:17">
      <c r="Q28" s="36"/>
    </row>
  </sheetData>
  <mergeCells count="2">
    <mergeCell ref="A2:C2"/>
    <mergeCell ref="A12:B12"/>
  </mergeCells>
  <printOptions horizontalCentered="1"/>
  <pageMargins left="0.747916666666667" right="0.747916666666667" top="0.984027777777778" bottom="0.984027777777778" header="0.511805555555556" footer="0.511805555555556"/>
  <pageSetup paperSize="9" scale="95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附表1-1</vt:lpstr>
      <vt:lpstr>附表1-2</vt:lpstr>
      <vt:lpstr>附表1-3</vt:lpstr>
      <vt:lpstr>附表1-4</vt:lpstr>
      <vt:lpstr>附表1-5</vt:lpstr>
      <vt:lpstr>附表1-6</vt:lpstr>
      <vt:lpstr>附表1-7</vt:lpstr>
      <vt:lpstr>附表1-8</vt:lpstr>
      <vt:lpstr>附表1-9</vt:lpstr>
      <vt:lpstr>附表1-10</vt:lpstr>
      <vt:lpstr>附表1-11</vt:lpstr>
      <vt:lpstr>附表1-12</vt:lpstr>
      <vt:lpstr>附表1-13</vt:lpstr>
      <vt:lpstr>附表1-14</vt:lpstr>
      <vt:lpstr>附表1-15</vt:lpstr>
      <vt:lpstr>附表1-16</vt:lpstr>
      <vt:lpstr>附表1-17</vt:lpstr>
      <vt:lpstr>附表1-18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2020-11-13T03:04:26Z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2052-10.1.0.5866</vt:lpwstr>
  </property>
</Properties>
</file>