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firstSheet="3" activeTab="14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'附表1-3'!$A$4:$AA$31</definedName>
    <definedName name="_xlnm._FilterDatabase" localSheetId="4" hidden="1">'附表1-5'!$A$4:$AB$11</definedName>
    <definedName name="_xlnm._FilterDatabase" localSheetId="8" hidden="1">'附表1-9'!$A$4:$AA$7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'附表1-1'!$A$1:$B$14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59" i="5" l="1"/>
  <c r="C52" i="5"/>
  <c r="C50" i="5"/>
  <c r="C34" i="5"/>
  <c r="C32" i="5"/>
  <c r="C28" i="5"/>
  <c r="C25" i="5"/>
  <c r="C20" i="5"/>
  <c r="C15" i="5"/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24" i="26"/>
  <c r="W24" i="26"/>
  <c r="X23" i="26"/>
  <c r="W23" i="26"/>
  <c r="X22" i="26"/>
  <c r="W22" i="26"/>
  <c r="W21" i="26" s="1"/>
  <c r="V21" i="26"/>
  <c r="N21" i="26"/>
  <c r="M21" i="26"/>
  <c r="L21" i="26"/>
  <c r="H21" i="26"/>
  <c r="G21" i="26"/>
  <c r="F21" i="26"/>
  <c r="X20" i="26"/>
  <c r="W20" i="26"/>
  <c r="P20" i="26"/>
  <c r="O20" i="26"/>
  <c r="J20" i="26"/>
  <c r="I20" i="26"/>
  <c r="X19" i="26"/>
  <c r="W19" i="26"/>
  <c r="P19" i="26"/>
  <c r="O19" i="26"/>
  <c r="J19" i="26"/>
  <c r="I19" i="26"/>
  <c r="X18" i="26"/>
  <c r="W18" i="26"/>
  <c r="P18" i="26"/>
  <c r="O18" i="26"/>
  <c r="J18" i="26"/>
  <c r="I18" i="26"/>
  <c r="X16" i="26"/>
  <c r="W16" i="26"/>
  <c r="P16" i="26"/>
  <c r="O16" i="26"/>
  <c r="J16" i="26"/>
  <c r="I16" i="26"/>
  <c r="X15" i="26"/>
  <c r="W15" i="26"/>
  <c r="P15" i="26"/>
  <c r="O15" i="26"/>
  <c r="J15" i="26"/>
  <c r="I15" i="26"/>
  <c r="E15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3" i="24"/>
  <c r="W13" i="24"/>
  <c r="X12" i="24"/>
  <c r="W12" i="24"/>
  <c r="X11" i="24"/>
  <c r="W11" i="24"/>
  <c r="W10" i="24"/>
  <c r="V10" i="24"/>
  <c r="N10" i="24"/>
  <c r="M10" i="24"/>
  <c r="L10" i="24"/>
  <c r="H10" i="24"/>
  <c r="G10" i="24"/>
  <c r="F10" i="24"/>
  <c r="X9" i="24"/>
  <c r="W9" i="24"/>
  <c r="P9" i="24"/>
  <c r="O9" i="24"/>
  <c r="J9" i="24"/>
  <c r="I9" i="24"/>
  <c r="X8" i="24"/>
  <c r="W8" i="24"/>
  <c r="P8" i="24"/>
  <c r="O8" i="24"/>
  <c r="J8" i="24"/>
  <c r="I8" i="24"/>
  <c r="E8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60" i="5" l="1"/>
  <c r="X60" i="5"/>
  <c r="Q60" i="5"/>
  <c r="P60" i="5"/>
  <c r="K60" i="5"/>
  <c r="J60" i="5"/>
  <c r="Y41" i="5"/>
  <c r="X41" i="5"/>
  <c r="Q41" i="5"/>
  <c r="P41" i="5"/>
  <c r="K41" i="5"/>
  <c r="J41" i="5"/>
  <c r="Y40" i="5"/>
  <c r="X40" i="5"/>
  <c r="Q40" i="5"/>
  <c r="P40" i="5"/>
  <c r="K40" i="5"/>
  <c r="J40" i="5"/>
  <c r="F40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6" i="9"/>
  <c r="X16" i="9"/>
  <c r="Q16" i="9"/>
  <c r="P16" i="9"/>
  <c r="K16" i="9"/>
  <c r="J16" i="9"/>
  <c r="Y10" i="9"/>
  <c r="X10" i="9"/>
  <c r="Q10" i="9"/>
  <c r="P10" i="9"/>
  <c r="K10" i="9"/>
  <c r="J10" i="9"/>
  <c r="Y9" i="9"/>
  <c r="X9" i="9"/>
  <c r="Q9" i="9"/>
  <c r="P9" i="9"/>
  <c r="K9" i="9"/>
  <c r="J9" i="9"/>
  <c r="Y8" i="9"/>
  <c r="X8" i="9"/>
  <c r="Q8" i="9"/>
  <c r="P8" i="9"/>
  <c r="K8" i="9"/>
  <c r="J8" i="9"/>
  <c r="F8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20" i="9"/>
  <c r="X20" i="9"/>
  <c r="Y19" i="9"/>
  <c r="X19" i="9"/>
  <c r="Y18" i="9"/>
  <c r="X18" i="9"/>
  <c r="X17" i="9" s="1"/>
  <c r="W17" i="9"/>
  <c r="O17" i="9"/>
  <c r="N17" i="9"/>
  <c r="M17" i="9"/>
  <c r="I17" i="9"/>
  <c r="H17" i="9"/>
  <c r="G17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66" i="5"/>
  <c r="O66" i="5"/>
  <c r="N66" i="5"/>
  <c r="M66" i="5"/>
  <c r="I66" i="5"/>
  <c r="H66" i="5"/>
  <c r="G66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31" i="5"/>
  <c r="K31" i="5"/>
  <c r="P31" i="5"/>
  <c r="Q31" i="5"/>
  <c r="X31" i="5"/>
  <c r="Y31" i="5"/>
  <c r="X67" i="5"/>
  <c r="X66" i="5" s="1"/>
  <c r="Y67" i="5"/>
  <c r="X68" i="5"/>
  <c r="Y68" i="5"/>
  <c r="X69" i="5"/>
  <c r="Y69" i="5"/>
</calcChain>
</file>

<file path=xl/sharedStrings.xml><?xml version="1.0" encoding="utf-8"?>
<sst xmlns="http://schemas.openxmlformats.org/spreadsheetml/2006/main" count="827" uniqueCount="311">
  <si>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</si>
  <si>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</si>
  <si>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</si>
  <si>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</si>
  <si>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</si>
  <si>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</si>
  <si>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</si>
  <si>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</si>
  <si>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</si>
  <si>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</si>
  <si>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</si>
  <si>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</si>
  <si>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</si>
  <si>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</si>
  <si>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</si>
  <si>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</si>
  <si>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</si>
  <si>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</si>
  <si>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</si>
  <si>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</si>
  <si>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</si>
  <si>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</si>
  <si>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</si>
  <si>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</si>
  <si>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</si>
  <si>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</si>
  <si>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</si>
  <si>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</si>
  <si>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</si>
  <si>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</si>
  <si>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</si>
  <si>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</si>
  <si>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</si>
  <si>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</si>
  <si>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</si>
  <si>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</si>
  <si>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</si>
  <si>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</si>
  <si>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</si>
  <si>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</si>
  <si>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</si>
  <si>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</si>
  <si>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</si>
  <si>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</si>
  <si>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工资福利支出</t>
    </r>
    <phoneticPr fontId="7" type="noConversion"/>
  </si>
  <si>
    <r>
      <rPr>
        <sz val="11"/>
        <rFont val="方正仿宋_GBK"/>
        <family val="4"/>
        <charset val="134"/>
      </rPr>
      <t>基本工资</t>
    </r>
    <phoneticPr fontId="7" type="noConversion"/>
  </si>
  <si>
    <r>
      <rPr>
        <b/>
        <sz val="11"/>
        <rFont val="方正仿宋_GBK"/>
        <family val="4"/>
        <charset val="134"/>
      </rPr>
      <t>商品和服务支出</t>
    </r>
    <phoneticPr fontId="7" type="noConversion"/>
  </si>
  <si>
    <r>
      <rPr>
        <sz val="11"/>
        <rFont val="方正仿宋_GBK"/>
        <family val="4"/>
        <charset val="134"/>
      </rPr>
      <t>办公费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</si>
  <si>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</si>
  <si>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</si>
  <si>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</si>
  <si>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</si>
  <si>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</si>
  <si>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</si>
  <si>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</si>
  <si>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</si>
  <si>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</si>
  <si>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</si>
  <si>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</si>
  <si>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</si>
  <si>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</si>
  <si>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</si>
  <si>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</si>
  <si>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</si>
  <si>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</si>
  <si>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</si>
  <si>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</si>
  <si>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</si>
  <si>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</si>
  <si>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</si>
  <si>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</si>
  <si>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</si>
  <si>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</si>
  <si>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</si>
  <si>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</si>
  <si>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</si>
  <si>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</si>
  <si>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</si>
  <si>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</si>
  <si>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</si>
  <si>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</si>
  <si>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</si>
  <si>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</si>
  <si>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</si>
  <si>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</si>
  <si>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</si>
  <si>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</si>
  <si>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</si>
  <si>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</si>
  <si>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</si>
  <si>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</si>
  <si>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</si>
  <si>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</si>
  <si>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</si>
  <si>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</si>
  <si>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</si>
  <si>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</si>
  <si>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</si>
  <si>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</si>
  <si>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</si>
  <si>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</si>
  <si>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</si>
  <si>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</si>
  <si>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</si>
  <si>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</si>
  <si>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</si>
  <si>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</si>
  <si>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</si>
  <si>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</si>
  <si>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</si>
  <si>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</si>
  <si>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</si>
  <si>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一般性转移支付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</si>
  <si>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</si>
  <si>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</si>
  <si>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</si>
  <si>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</si>
  <si>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</si>
  <si>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</si>
  <si>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</si>
  <si>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</si>
  <si>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</si>
  <si>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</si>
  <si>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</si>
  <si>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</si>
  <si>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一般公共服务支出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</si>
  <si>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</si>
  <si>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</si>
  <si>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</si>
  <si>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</si>
  <si>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</si>
  <si>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</si>
  <si>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</si>
  <si>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</si>
  <si>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r>
      <t xml:space="preserve"> </t>
    </r>
    <r>
      <rPr>
        <sz val="11"/>
        <rFont val="方正仿宋_GBK"/>
        <family val="4"/>
        <charset val="134"/>
      </rPr>
      <t>增值税</t>
    </r>
    <r>
      <rPr>
        <sz val="11"/>
        <rFont val="Times New Roman"/>
        <family val="1"/>
      </rPr>
      <t xml:space="preserve">      </t>
    </r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</si>
  <si>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</si>
  <si>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</si>
  <si>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</si>
  <si>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t>一、彩票公益金收入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</si>
  <si>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</si>
  <si>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二、彩票发行和销售机构业务费收入</t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</si>
  <si>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</si>
  <si>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</si>
  <si>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</si>
  <si>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</si>
  <si>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</si>
  <si>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</si>
  <si>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</si>
  <si>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</si>
  <si>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</si>
  <si>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</si>
  <si>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</si>
  <si>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</si>
  <si>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</si>
  <si>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</si>
  <si>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</si>
  <si>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</si>
  <si>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</si>
  <si>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</si>
  <si>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</si>
  <si>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</si>
  <si>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</si>
  <si>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</si>
  <si>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</si>
  <si>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</si>
  <si>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</si>
  <si>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</si>
  <si>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</si>
  <si>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</si>
  <si>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</si>
  <si>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</si>
  <si>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</si>
  <si>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</si>
  <si>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</si>
  <si>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</si>
  <si>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</si>
  <si>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</si>
  <si>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</si>
  <si>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</si>
  <si>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  <phoneticPr fontId="7" type="noConversion"/>
  </si>
  <si>
    <t>　　营业税</t>
  </si>
  <si>
    <t>　　个人所得税</t>
  </si>
  <si>
    <t>　　城市维护建设税</t>
  </si>
  <si>
    <t>　　印花税</t>
  </si>
  <si>
    <t>决算数</t>
    <phoneticPr fontId="2" type="noConversion"/>
  </si>
  <si>
    <t>一般公共服务</t>
  </si>
  <si>
    <t xml:space="preserve">  人大事务</t>
  </si>
  <si>
    <t xml:space="preserve">    行政运行</t>
  </si>
  <si>
    <t xml:space="preserve">  政府办公室及相关机构事务</t>
  </si>
  <si>
    <t xml:space="preserve">    一般行政管理事务</t>
  </si>
  <si>
    <t xml:space="preserve">    事业运行</t>
  </si>
  <si>
    <t xml:space="preserve">  财政事务</t>
  </si>
  <si>
    <t xml:space="preserve">    其他财政事务支出</t>
  </si>
  <si>
    <t xml:space="preserve">  纪检监察事务</t>
  </si>
  <si>
    <t xml:space="preserve">  党委办公室及相关机构事务</t>
  </si>
  <si>
    <t>公共安全</t>
  </si>
  <si>
    <t xml:space="preserve">  法院</t>
  </si>
  <si>
    <t>“两庭建设”</t>
  </si>
  <si>
    <t>文化体育与传媒</t>
  </si>
  <si>
    <t xml:space="preserve">  文化</t>
  </si>
  <si>
    <t xml:space="preserve">    群众文化</t>
  </si>
  <si>
    <t>　其他文化体育与传媒支出</t>
  </si>
  <si>
    <t>　　其他文化体育与传媒支出</t>
  </si>
  <si>
    <t>社会保障和就业</t>
  </si>
  <si>
    <t xml:space="preserve">  行政事业单位离退休</t>
  </si>
  <si>
    <t xml:space="preserve">    未归口管理的行政单位离退休</t>
  </si>
  <si>
    <t xml:space="preserve">  抚恤</t>
  </si>
  <si>
    <t xml:space="preserve">    优抚事业单位</t>
  </si>
  <si>
    <t xml:space="preserve">  临时救助</t>
  </si>
  <si>
    <t xml:space="preserve">    临时救助支出</t>
  </si>
  <si>
    <t xml:space="preserve">  其他社会保障和就业支出</t>
  </si>
  <si>
    <t xml:space="preserve">    其他社会保障和就业支出</t>
  </si>
  <si>
    <t>医疗卫生</t>
  </si>
  <si>
    <t xml:space="preserve">  医疗保障</t>
  </si>
  <si>
    <t xml:space="preserve">    行政单位医疗</t>
  </si>
  <si>
    <t xml:space="preserve">  人口与计划生育事务</t>
  </si>
  <si>
    <t xml:space="preserve">    计划生育服务</t>
  </si>
  <si>
    <t xml:space="preserve">    其他人口和计划生育事务支出</t>
  </si>
  <si>
    <t>农林水事务</t>
  </si>
  <si>
    <t xml:space="preserve">  农业</t>
  </si>
  <si>
    <t xml:space="preserve">   对高校毕业生到基层任职补助</t>
  </si>
  <si>
    <t xml:space="preserve">  林业</t>
  </si>
  <si>
    <t xml:space="preserve">    林业事业机构</t>
  </si>
  <si>
    <t xml:space="preserve">  水利</t>
  </si>
  <si>
    <t xml:space="preserve">  扶贫</t>
  </si>
  <si>
    <t xml:space="preserve">    农村基础设施建设</t>
  </si>
  <si>
    <t xml:space="preserve">  农村综合改革</t>
  </si>
  <si>
    <t xml:space="preserve">    对村级一事一议的补助</t>
  </si>
  <si>
    <t xml:space="preserve">    对村民委员会和村党支部的补助</t>
  </si>
  <si>
    <t>交通运输</t>
  </si>
  <si>
    <t xml:space="preserve"> 公路水路运输</t>
  </si>
  <si>
    <t xml:space="preserve">   公路改建</t>
  </si>
  <si>
    <t>资源勘探电力信息等事务</t>
  </si>
  <si>
    <t xml:space="preserve">  安全生产监管</t>
  </si>
  <si>
    <t xml:space="preserve">    安全监管监察专项</t>
  </si>
  <si>
    <t>住房保障支出</t>
  </si>
  <si>
    <t xml:space="preserve">  保障性安居工程支出</t>
  </si>
  <si>
    <t xml:space="preserve">    农村危房改造</t>
  </si>
  <si>
    <t xml:space="preserve">  住房改革支出</t>
  </si>
  <si>
    <t xml:space="preserve">   住房公积金</t>
  </si>
  <si>
    <t xml:space="preserve">    其他水利支出</t>
  </si>
  <si>
    <t>决算数</t>
    <phoneticPr fontId="7" type="noConversion"/>
  </si>
  <si>
    <t>三、国有土地使用权出让收入</t>
    <phoneticPr fontId="2" type="noConversion"/>
  </si>
  <si>
    <t>公共安全支出</t>
    <phoneticPr fontId="2" type="noConversion"/>
  </si>
  <si>
    <t>文化体育与传媒支出</t>
    <phoneticPr fontId="2" type="noConversion"/>
  </si>
  <si>
    <t>社会保障和就业支出</t>
    <phoneticPr fontId="2" type="noConversion"/>
  </si>
  <si>
    <t>医疗卫生与计划生育支出</t>
    <phoneticPr fontId="2" type="noConversion"/>
  </si>
  <si>
    <t>农林水支出</t>
    <phoneticPr fontId="2" type="noConversion"/>
  </si>
  <si>
    <t>交通运输支出</t>
    <phoneticPr fontId="2" type="noConversion"/>
  </si>
  <si>
    <t>资源勘探信息等支出</t>
    <phoneticPr fontId="2" type="noConversion"/>
  </si>
  <si>
    <t>住房保障支出</t>
    <phoneticPr fontId="2" type="noConversion"/>
  </si>
  <si>
    <t xml:space="preserve">    用于社会福利的彩票公益金支出</t>
  </si>
  <si>
    <t xml:space="preserve">  国有土地使用权出让收入安排的支出</t>
  </si>
  <si>
    <t xml:space="preserve">  农村基础设施建设支出</t>
  </si>
  <si>
    <t xml:space="preserve">  补助被征地农民支出</t>
  </si>
  <si>
    <t xml:space="preserve">  彩票公益金安排的支出</t>
  </si>
  <si>
    <t>其他支出</t>
    <phoneticPr fontId="2" type="noConversion"/>
  </si>
  <si>
    <t>决算数</t>
    <phoneticPr fontId="2" type="noConversion"/>
  </si>
  <si>
    <t>决算数</t>
    <phoneticPr fontId="7" type="noConversion"/>
  </si>
  <si>
    <t>30102</t>
  </si>
  <si>
    <t>津贴补贴</t>
  </si>
  <si>
    <t>30103</t>
  </si>
  <si>
    <t>奖金</t>
  </si>
  <si>
    <t>30104</t>
  </si>
  <si>
    <t>社会保障缴费</t>
  </si>
  <si>
    <t>30106</t>
  </si>
  <si>
    <t>伙食补助费</t>
  </si>
  <si>
    <t>30107</t>
  </si>
  <si>
    <t>绩效工资</t>
  </si>
  <si>
    <t>30202</t>
  </si>
  <si>
    <t>印刷费</t>
  </si>
  <si>
    <t>30206</t>
  </si>
  <si>
    <t>电费</t>
  </si>
  <si>
    <t>30207</t>
  </si>
  <si>
    <t>邮电费</t>
  </si>
  <si>
    <t>30208</t>
  </si>
  <si>
    <t>取暖费</t>
  </si>
  <si>
    <t>30213</t>
  </si>
  <si>
    <t>维修（护）费</t>
  </si>
  <si>
    <t>30217</t>
  </si>
  <si>
    <t>公务接待费</t>
  </si>
  <si>
    <t>30226</t>
  </si>
  <si>
    <t>劳务费</t>
  </si>
  <si>
    <t>30229</t>
  </si>
  <si>
    <t>福利费</t>
  </si>
  <si>
    <t>30231</t>
  </si>
  <si>
    <t>公务用车运行维护费</t>
  </si>
  <si>
    <t>303</t>
  </si>
  <si>
    <t>对个人和家庭的补助</t>
  </si>
  <si>
    <t>30302</t>
  </si>
  <si>
    <t>退休费</t>
  </si>
  <si>
    <t>30305</t>
  </si>
  <si>
    <t>生活补助</t>
  </si>
  <si>
    <t>30306</t>
  </si>
  <si>
    <t>救济费</t>
  </si>
  <si>
    <t>30307</t>
  </si>
  <si>
    <t>医疗费</t>
  </si>
  <si>
    <t>30311</t>
  </si>
  <si>
    <t>住房公积金</t>
  </si>
  <si>
    <t>4</t>
    <phoneticPr fontId="2" type="noConversion"/>
  </si>
  <si>
    <t>22</t>
    <phoneticPr fontId="2" type="noConversion"/>
  </si>
  <si>
    <t>310</t>
  </si>
  <si>
    <t>其他资本性支出</t>
  </si>
  <si>
    <t>31002</t>
  </si>
  <si>
    <t>办公设备购置</t>
  </si>
  <si>
    <t>31003</t>
  </si>
  <si>
    <t>专用设备购置</t>
  </si>
  <si>
    <t>31005</t>
  </si>
  <si>
    <t>基础设施建设</t>
  </si>
  <si>
    <t>31006</t>
  </si>
  <si>
    <t>大型修缮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</si>
</sst>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 ;[Red]\-0.00\ "/>
    <numFmt numFmtId="183" formatCode="0.0_);[Red]\(0.0\)"/>
    <numFmt numFmtId="184" formatCode="0.0;[Red]0.0"/>
  </numFmts>
  <fonts count="40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方正仿宋_GBK"/>
      <charset val="134"/>
    </font>
    <font>
      <sz val="12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9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4" fillId="0" borderId="0"/>
  </cellStyleXfs>
  <cellXfs count="221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177" fontId="18" fillId="0" borderId="1" xfId="2" applyNumberFormat="1" applyFont="1" applyFill="1" applyBorder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77" fontId="17" fillId="0" borderId="1" xfId="2" applyNumberFormat="1" applyFont="1" applyFill="1" applyBorder="1" applyAlignment="1">
      <alignment horizontal="right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77" fontId="18" fillId="0" borderId="1" xfId="2" applyNumberFormat="1" applyFont="1" applyBorder="1" applyAlignment="1">
      <alignment horizontal="right" vertical="center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1" xfId="46" applyNumberFormat="1" applyFont="1" applyFill="1" applyBorder="1" applyAlignment="1">
      <alignment horizontal="left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18" fillId="0" borderId="2" xfId="2" applyFont="1" applyBorder="1" applyAlignment="1">
      <alignment horizontal="center" vertical="center"/>
    </xf>
    <xf numFmtId="0" fontId="18" fillId="0" borderId="1" xfId="2" applyNumberFormat="1" applyFont="1" applyFill="1" applyBorder="1" applyAlignment="1">
      <alignment horizontal="right" vertical="center"/>
    </xf>
    <xf numFmtId="0" fontId="17" fillId="0" borderId="1" xfId="2" applyNumberFormat="1" applyFont="1" applyFill="1" applyBorder="1" applyAlignment="1">
      <alignment vertical="center"/>
    </xf>
    <xf numFmtId="0" fontId="34" fillId="20" borderId="2" xfId="0" applyNumberFormat="1" applyFont="1" applyFill="1" applyBorder="1" applyAlignment="1" applyProtection="1">
      <alignment horizontal="left" vertical="center"/>
    </xf>
    <xf numFmtId="3" fontId="34" fillId="20" borderId="1" xfId="0" applyNumberFormat="1" applyFont="1" applyFill="1" applyBorder="1" applyAlignment="1" applyProtection="1">
      <alignment horizontal="right" vertical="center"/>
    </xf>
    <xf numFmtId="0" fontId="17" fillId="0" borderId="1" xfId="45" applyNumberFormat="1" applyFont="1" applyFill="1" applyBorder="1" applyAlignment="1">
      <alignment vertical="center"/>
      <protection locked="0"/>
    </xf>
    <xf numFmtId="0" fontId="35" fillId="20" borderId="2" xfId="0" applyNumberFormat="1" applyFont="1" applyFill="1" applyBorder="1" applyAlignment="1" applyProtection="1">
      <alignment horizontal="left" vertical="center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49" fontId="34" fillId="20" borderId="1" xfId="0" applyNumberFormat="1" applyFont="1" applyFill="1" applyBorder="1" applyAlignment="1" applyProtection="1">
      <alignment horizontal="left" vertical="center"/>
    </xf>
    <xf numFmtId="3" fontId="34" fillId="20" borderId="1" xfId="0" applyNumberFormat="1" applyFont="1" applyFill="1" applyBorder="1" applyAlignment="1" applyProtection="1">
      <alignment horizontal="left" vertical="center"/>
    </xf>
    <xf numFmtId="182" fontId="17" fillId="20" borderId="1" xfId="69" applyNumberFormat="1" applyFont="1" applyFill="1" applyBorder="1" applyAlignment="1" applyProtection="1">
      <alignment shrinkToFit="1"/>
    </xf>
    <xf numFmtId="49" fontId="34" fillId="20" borderId="2" xfId="0" applyNumberFormat="1" applyFont="1" applyFill="1" applyBorder="1" applyAlignment="1" applyProtection="1">
      <alignment horizontal="left" vertical="center"/>
    </xf>
    <xf numFmtId="3" fontId="34" fillId="20" borderId="2" xfId="0" applyNumberFormat="1" applyFont="1" applyFill="1" applyBorder="1" applyAlignment="1" applyProtection="1">
      <alignment horizontal="left" vertical="center"/>
    </xf>
    <xf numFmtId="182" fontId="17" fillId="20" borderId="1" xfId="69" applyNumberFormat="1" applyFont="1" applyFill="1" applyBorder="1" applyAlignment="1" applyProtection="1">
      <alignment shrinkToFit="1"/>
      <protection locked="0"/>
    </xf>
    <xf numFmtId="182" fontId="15" fillId="20" borderId="1" xfId="0" applyNumberFormat="1" applyFont="1" applyFill="1" applyBorder="1" applyAlignment="1" applyProtection="1">
      <alignment horizontal="right" shrinkToFit="1"/>
    </xf>
    <xf numFmtId="49" fontId="17" fillId="0" borderId="1" xfId="46" applyNumberFormat="1" applyFont="1" applyFill="1" applyBorder="1" applyAlignment="1">
      <alignment vertical="center"/>
    </xf>
    <xf numFmtId="183" fontId="34" fillId="0" borderId="1" xfId="0" applyNumberFormat="1" applyFont="1" applyFill="1" applyBorder="1" applyAlignment="1" applyProtection="1">
      <alignment horizontal="right" vertical="center"/>
    </xf>
    <xf numFmtId="183" fontId="34" fillId="20" borderId="1" xfId="0" applyNumberFormat="1" applyFont="1" applyFill="1" applyBorder="1" applyAlignment="1" applyProtection="1">
      <alignment vertical="center" shrinkToFit="1"/>
    </xf>
    <xf numFmtId="49" fontId="36" fillId="0" borderId="1" xfId="45" applyNumberFormat="1" applyFont="1" applyFill="1" applyBorder="1" applyAlignment="1">
      <alignment horizontal="left" vertical="center"/>
      <protection locked="0"/>
    </xf>
    <xf numFmtId="184" fontId="17" fillId="20" borderId="1" xfId="45" applyNumberFormat="1" applyFont="1" applyFill="1" applyBorder="1" applyAlignment="1">
      <alignment horizontal="right" vertical="center"/>
      <protection locked="0"/>
    </xf>
    <xf numFmtId="184" fontId="34" fillId="20" borderId="1" xfId="0" applyNumberFormat="1" applyFont="1" applyFill="1" applyBorder="1" applyAlignment="1" applyProtection="1">
      <alignment vertical="center"/>
    </xf>
    <xf numFmtId="184" fontId="17" fillId="0" borderId="1" xfId="45" applyNumberFormat="1" applyFont="1" applyFill="1" applyBorder="1" applyAlignment="1">
      <alignment horizontal="right" vertical="center"/>
      <protection locked="0"/>
    </xf>
    <xf numFmtId="184" fontId="17" fillId="0" borderId="1" xfId="45" applyNumberFormat="1" applyFont="1" applyFill="1" applyBorder="1" applyAlignment="1">
      <alignment vertical="center"/>
      <protection locked="0"/>
    </xf>
    <xf numFmtId="184" fontId="18" fillId="0" borderId="1" xfId="45" applyNumberFormat="1" applyFont="1" applyFill="1" applyBorder="1" applyAlignment="1">
      <alignment vertical="center"/>
      <protection locked="0"/>
    </xf>
    <xf numFmtId="0" fontId="4" fillId="21" borderId="1" xfId="69" applyFill="1" applyBorder="1" applyAlignment="1" applyProtection="1">
      <alignment horizontal="left"/>
      <protection locked="0"/>
    </xf>
    <xf numFmtId="0" fontId="11" fillId="21" borderId="1" xfId="69" applyFont="1" applyFill="1" applyBorder="1" applyAlignment="1" applyProtection="1">
      <alignment horizontal="left" shrinkToFit="1"/>
      <protection locked="0"/>
    </xf>
    <xf numFmtId="184" fontId="34" fillId="0" borderId="1" xfId="0" applyNumberFormat="1" applyFont="1" applyFill="1" applyBorder="1" applyAlignment="1" applyProtection="1">
      <alignment horizontal="right" vertical="center"/>
    </xf>
    <xf numFmtId="184" fontId="17" fillId="0" borderId="0" xfId="45" applyNumberFormat="1" applyFont="1" applyFill="1" applyAlignment="1">
      <alignment vertical="top"/>
      <protection locked="0"/>
    </xf>
    <xf numFmtId="184" fontId="17" fillId="0" borderId="1" xfId="46" applyNumberFormat="1" applyFont="1" applyFill="1" applyBorder="1" applyAlignment="1">
      <alignment vertical="center"/>
    </xf>
    <xf numFmtId="184" fontId="17" fillId="0" borderId="1" xfId="46" applyNumberFormat="1" applyFont="1" applyFill="1" applyBorder="1" applyAlignment="1">
      <alignment horizontal="right" vertical="center"/>
    </xf>
    <xf numFmtId="184" fontId="18" fillId="0" borderId="1" xfId="46" applyNumberFormat="1" applyFont="1" applyFill="1" applyBorder="1" applyAlignment="1">
      <alignment horizontal="right" vertical="center"/>
    </xf>
    <xf numFmtId="0" fontId="11" fillId="22" borderId="1" xfId="0" applyFont="1" applyFill="1" applyBorder="1" applyAlignment="1">
      <alignment horizontal="left" vertical="center"/>
    </xf>
    <xf numFmtId="0" fontId="38" fillId="22" borderId="1" xfId="0" applyFont="1" applyFill="1" applyBorder="1" applyAlignment="1">
      <alignment horizontal="left" vertical="center"/>
    </xf>
    <xf numFmtId="184" fontId="0" fillId="20" borderId="1" xfId="0" applyNumberFormat="1" applyFill="1" applyBorder="1" applyAlignment="1"/>
    <xf numFmtId="49" fontId="17" fillId="0" borderId="1" xfId="46" applyNumberFormat="1" applyFont="1" applyFill="1" applyBorder="1" applyAlignment="1">
      <alignment horizontal="right" vertical="center"/>
    </xf>
    <xf numFmtId="184" fontId="39" fillId="20" borderId="1" xfId="0" applyNumberFormat="1" applyFont="1" applyFill="1" applyBorder="1" applyAlignment="1"/>
    <xf numFmtId="184" fontId="39" fillId="20" borderId="1" xfId="0" applyNumberFormat="1" applyFont="1" applyFill="1" applyBorder="1" applyAlignment="1">
      <alignment horizontal="right"/>
    </xf>
    <xf numFmtId="184" fontId="0" fillId="20" borderId="1" xfId="0" applyNumberFormat="1" applyFill="1" applyBorder="1" applyAlignment="1">
      <alignment horizontal="right"/>
    </xf>
    <xf numFmtId="0" fontId="34" fillId="20" borderId="1" xfId="0" applyNumberFormat="1" applyFont="1" applyFill="1" applyBorder="1" applyAlignment="1" applyProtection="1">
      <alignment horizontal="left" vertical="center" shrinkToFit="1"/>
    </xf>
    <xf numFmtId="0" fontId="34" fillId="20" borderId="1" xfId="0" applyNumberFormat="1" applyFont="1" applyFill="1" applyBorder="1" applyAlignment="1" applyProtection="1">
      <alignment vertical="center" shrinkToFit="1"/>
    </xf>
    <xf numFmtId="184" fontId="34" fillId="20" borderId="1" xfId="0" applyNumberFormat="1" applyFont="1" applyFill="1" applyBorder="1" applyAlignment="1" applyProtection="1">
      <alignment horizontal="right" vertical="center"/>
    </xf>
    <xf numFmtId="0" fontId="37" fillId="20" borderId="1" xfId="69" applyFont="1" applyFill="1" applyBorder="1" applyAlignment="1" applyProtection="1">
      <alignment horizontal="left"/>
      <protection locked="0"/>
    </xf>
    <xf numFmtId="0" fontId="37" fillId="20" borderId="1" xfId="0" applyFont="1" applyFill="1" applyBorder="1" applyAlignment="1" applyProtection="1">
      <alignment horizontal="left"/>
      <protection locked="0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</cellXfs>
  <cellStyles count="70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安肃镇2006年6月份月报" xfId="69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14"/>
  <sheetViews>
    <sheetView workbookViewId="0">
      <selection activeCell="J5" sqref="J5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30" t="s">
        <v>163</v>
      </c>
      <c r="B1" s="88"/>
    </row>
    <row r="2" spans="1:5" ht="39.950000000000003" customHeight="1">
      <c r="A2" s="207" t="s">
        <v>161</v>
      </c>
      <c r="B2" s="207"/>
    </row>
    <row r="3" spans="1:5" ht="18.75" customHeight="1">
      <c r="A3" s="10"/>
      <c r="B3" s="11" t="s">
        <v>21</v>
      </c>
    </row>
    <row r="4" spans="1:5" s="14" customFormat="1" ht="48" customHeight="1">
      <c r="A4" s="135" t="s">
        <v>123</v>
      </c>
      <c r="B4" s="134" t="s">
        <v>179</v>
      </c>
      <c r="C4" s="13"/>
    </row>
    <row r="5" spans="1:5" s="54" customFormat="1" ht="48" customHeight="1">
      <c r="A5" s="157" t="s">
        <v>133</v>
      </c>
      <c r="B5" s="165">
        <v>40</v>
      </c>
      <c r="C5" s="53"/>
    </row>
    <row r="6" spans="1:5" s="57" customFormat="1" ht="48" customHeight="1">
      <c r="A6" s="55" t="s">
        <v>134</v>
      </c>
      <c r="B6" s="166">
        <v>5</v>
      </c>
      <c r="C6" s="56"/>
      <c r="E6" s="57">
        <v>988753</v>
      </c>
    </row>
    <row r="7" spans="1:5" s="57" customFormat="1" ht="48" customHeight="1">
      <c r="A7" s="167" t="s">
        <v>180</v>
      </c>
      <c r="B7" s="166">
        <v>20</v>
      </c>
      <c r="C7" s="56"/>
    </row>
    <row r="8" spans="1:5" s="57" customFormat="1" ht="48" customHeight="1">
      <c r="A8" s="167" t="s">
        <v>181</v>
      </c>
      <c r="B8" s="168">
        <v>1</v>
      </c>
      <c r="C8" s="56"/>
    </row>
    <row r="9" spans="1:5" s="57" customFormat="1" ht="48" customHeight="1">
      <c r="A9" s="167" t="s">
        <v>182</v>
      </c>
      <c r="B9" s="168">
        <v>8</v>
      </c>
      <c r="C9" s="56"/>
    </row>
    <row r="10" spans="1:5" s="18" customFormat="1" ht="48" customHeight="1">
      <c r="A10" s="167" t="s">
        <v>183</v>
      </c>
      <c r="B10" s="168">
        <v>6</v>
      </c>
      <c r="C10" s="17"/>
      <c r="E10" s="18">
        <v>822672</v>
      </c>
    </row>
    <row r="11" spans="1:5" s="14" customFormat="1" ht="48" customHeight="1">
      <c r="A11" s="158" t="s">
        <v>135</v>
      </c>
      <c r="B11" s="12"/>
      <c r="C11" s="13"/>
    </row>
    <row r="12" spans="1:5" s="18" customFormat="1" ht="48" customHeight="1">
      <c r="A12" s="159" t="s">
        <v>136</v>
      </c>
      <c r="B12" s="15"/>
      <c r="C12" s="17"/>
      <c r="E12" s="18">
        <v>988753</v>
      </c>
    </row>
    <row r="13" spans="1:5" s="18" customFormat="1" ht="48" customHeight="1">
      <c r="A13" s="16" t="s">
        <v>0</v>
      </c>
      <c r="B13" s="15"/>
      <c r="C13" s="17"/>
      <c r="E13" s="18">
        <v>822672</v>
      </c>
    </row>
    <row r="14" spans="1:5" s="20" customFormat="1" ht="57" customHeight="1">
      <c r="A14" s="164" t="s">
        <v>38</v>
      </c>
      <c r="B14" s="21">
        <v>40</v>
      </c>
      <c r="C14" s="19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4" sqref="B4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1.75" customHeight="1">
      <c r="A1" s="30" t="s">
        <v>169</v>
      </c>
      <c r="B1" s="30"/>
    </row>
    <row r="2" spans="1:24" ht="51.75" customHeight="1">
      <c r="A2" s="217" t="s">
        <v>150</v>
      </c>
      <c r="B2" s="218"/>
      <c r="F2" s="31"/>
      <c r="G2" s="31"/>
      <c r="H2" s="31"/>
    </row>
    <row r="3" spans="1:24">
      <c r="B3" s="94" t="s">
        <v>64</v>
      </c>
      <c r="D3" s="31">
        <v>12.11</v>
      </c>
      <c r="F3" s="31">
        <v>12.22</v>
      </c>
      <c r="G3" s="31"/>
      <c r="H3" s="31"/>
      <c r="L3" s="31">
        <v>1.2</v>
      </c>
    </row>
    <row r="4" spans="1:24" s="96" customFormat="1" ht="39.75" customHeight="1">
      <c r="A4" s="23" t="s">
        <v>151</v>
      </c>
      <c r="B4" s="23" t="s">
        <v>257</v>
      </c>
      <c r="C4" s="95"/>
      <c r="F4" s="97" t="s">
        <v>66</v>
      </c>
      <c r="G4" s="97" t="s">
        <v>67</v>
      </c>
      <c r="H4" s="97" t="s">
        <v>68</v>
      </c>
      <c r="I4" s="98"/>
      <c r="L4" s="97" t="s">
        <v>66</v>
      </c>
      <c r="M4" s="99" t="s">
        <v>67</v>
      </c>
      <c r="N4" s="97" t="s">
        <v>68</v>
      </c>
    </row>
    <row r="5" spans="1:24" ht="39.75" customHeight="1">
      <c r="A5" s="100" t="s">
        <v>118</v>
      </c>
      <c r="B5" s="52"/>
      <c r="C5" s="41">
        <v>105429</v>
      </c>
      <c r="D5" s="101">
        <v>595734.14</v>
      </c>
      <c r="E5" s="31">
        <f>104401+13602</f>
        <v>118003</v>
      </c>
      <c r="F5" s="32" t="s">
        <v>8</v>
      </c>
      <c r="G5" s="32" t="s">
        <v>69</v>
      </c>
      <c r="H5" s="33">
        <v>596221.15</v>
      </c>
      <c r="I5" s="34" t="e">
        <f>F5-A5</f>
        <v>#VALUE!</v>
      </c>
      <c r="J5" s="49" t="e">
        <f>H5-#REF!</f>
        <v>#REF!</v>
      </c>
      <c r="K5" s="49">
        <v>75943</v>
      </c>
      <c r="L5" s="32" t="s">
        <v>8</v>
      </c>
      <c r="M5" s="32" t="s">
        <v>69</v>
      </c>
      <c r="N5" s="33">
        <v>643048.94999999995</v>
      </c>
      <c r="O5" s="34" t="e">
        <f>L5-A5</f>
        <v>#VALUE!</v>
      </c>
      <c r="P5" s="49" t="e">
        <f>N5-#REF!</f>
        <v>#REF!</v>
      </c>
      <c r="R5" s="31">
        <v>717759</v>
      </c>
      <c r="T5" s="50" t="s">
        <v>8</v>
      </c>
      <c r="U5" s="50" t="s">
        <v>69</v>
      </c>
      <c r="V5" s="51">
        <v>659380.53</v>
      </c>
      <c r="W5" s="31" t="e">
        <f>#REF!-V5</f>
        <v>#REF!</v>
      </c>
      <c r="X5" s="31" t="e">
        <f>T5-A5</f>
        <v>#VALUE!</v>
      </c>
    </row>
    <row r="6" spans="1:24" ht="39.75" customHeight="1">
      <c r="A6" s="100" t="s">
        <v>119</v>
      </c>
      <c r="B6" s="52"/>
      <c r="C6" s="41"/>
      <c r="D6" s="101"/>
      <c r="J6" s="49"/>
      <c r="K6" s="49"/>
      <c r="L6" s="32"/>
      <c r="M6" s="32"/>
      <c r="N6" s="33"/>
      <c r="O6" s="34"/>
      <c r="P6" s="49"/>
      <c r="T6" s="50"/>
      <c r="U6" s="50"/>
      <c r="V6" s="51"/>
    </row>
    <row r="7" spans="1:24" ht="39.75" customHeight="1">
      <c r="A7" s="100" t="s">
        <v>120</v>
      </c>
      <c r="B7" s="52"/>
      <c r="C7" s="41"/>
      <c r="D7" s="101"/>
      <c r="J7" s="49"/>
      <c r="K7" s="49"/>
      <c r="L7" s="32"/>
      <c r="M7" s="32"/>
      <c r="N7" s="33"/>
      <c r="O7" s="34"/>
      <c r="P7" s="49"/>
      <c r="T7" s="50"/>
      <c r="U7" s="50"/>
      <c r="V7" s="51"/>
    </row>
    <row r="8" spans="1:24" ht="39.75" customHeight="1">
      <c r="A8" s="100" t="s">
        <v>121</v>
      </c>
      <c r="B8" s="52"/>
      <c r="C8" s="41"/>
      <c r="D8" s="101"/>
      <c r="J8" s="49"/>
      <c r="K8" s="49"/>
      <c r="L8" s="32"/>
      <c r="M8" s="32"/>
      <c r="N8" s="33"/>
      <c r="O8" s="34"/>
      <c r="P8" s="49"/>
      <c r="T8" s="50"/>
      <c r="U8" s="50"/>
      <c r="V8" s="51"/>
    </row>
    <row r="9" spans="1:24" ht="39.75" customHeight="1">
      <c r="A9" s="100" t="s">
        <v>122</v>
      </c>
      <c r="B9" s="52"/>
      <c r="C9" s="41"/>
      <c r="D9" s="101"/>
      <c r="J9" s="49"/>
      <c r="K9" s="49"/>
      <c r="L9" s="32"/>
      <c r="M9" s="32"/>
      <c r="N9" s="33"/>
      <c r="O9" s="34"/>
      <c r="P9" s="49"/>
      <c r="T9" s="50"/>
      <c r="U9" s="50"/>
      <c r="V9" s="51"/>
    </row>
    <row r="10" spans="1:24" ht="39.75" customHeight="1">
      <c r="A10" s="100" t="s">
        <v>0</v>
      </c>
      <c r="B10" s="52"/>
      <c r="C10" s="41"/>
      <c r="D10" s="101"/>
      <c r="J10" s="49"/>
      <c r="K10" s="49"/>
      <c r="L10" s="32"/>
      <c r="M10" s="32"/>
      <c r="N10" s="33"/>
      <c r="O10" s="34"/>
      <c r="P10" s="49"/>
      <c r="T10" s="50"/>
      <c r="U10" s="50"/>
      <c r="V10" s="51"/>
    </row>
    <row r="11" spans="1:24" ht="39.75" customHeight="1">
      <c r="A11" s="100" t="s">
        <v>117</v>
      </c>
      <c r="B11" s="6"/>
      <c r="C11" s="41"/>
      <c r="D11" s="49"/>
      <c r="J11" s="49"/>
      <c r="K11" s="49"/>
      <c r="L11" s="32"/>
      <c r="M11" s="32"/>
      <c r="N11" s="33"/>
      <c r="O11" s="34"/>
      <c r="P11" s="49"/>
      <c r="T11" s="50"/>
      <c r="U11" s="50"/>
      <c r="V11" s="51"/>
    </row>
    <row r="12" spans="1:24" ht="39.75" customHeight="1">
      <c r="A12" s="36" t="s">
        <v>72</v>
      </c>
      <c r="B12" s="52"/>
      <c r="F12" s="102" t="str">
        <f>""</f>
        <v/>
      </c>
      <c r="G12" s="102" t="str">
        <f>""</f>
        <v/>
      </c>
      <c r="H12" s="102" t="str">
        <f>""</f>
        <v/>
      </c>
      <c r="L12" s="102" t="str">
        <f>""</f>
        <v/>
      </c>
      <c r="M12" s="103" t="str">
        <f>""</f>
        <v/>
      </c>
      <c r="N12" s="102" t="str">
        <f>""</f>
        <v/>
      </c>
      <c r="V12" s="104" t="e">
        <f>V13+#REF!+#REF!+#REF!+#REF!+#REF!+#REF!+#REF!+#REF!+#REF!+#REF!+#REF!+#REF!+#REF!+#REF!+#REF!+#REF!+#REF!+#REF!+#REF!+#REF!</f>
        <v>#REF!</v>
      </c>
      <c r="W12" s="104" t="e">
        <f>W13+#REF!+#REF!+#REF!+#REF!+#REF!+#REF!+#REF!+#REF!+#REF!+#REF!+#REF!+#REF!+#REF!+#REF!+#REF!+#REF!+#REF!+#REF!+#REF!+#REF!</f>
        <v>#REF!</v>
      </c>
    </row>
    <row r="13" spans="1:24" ht="19.5" customHeight="1">
      <c r="P13" s="49"/>
      <c r="T13" s="50" t="s">
        <v>3</v>
      </c>
      <c r="U13" s="50" t="s">
        <v>33</v>
      </c>
      <c r="V13" s="51">
        <v>19998</v>
      </c>
      <c r="W13" s="31" t="e">
        <f>#REF!-V13</f>
        <v>#REF!</v>
      </c>
      <c r="X13" s="31">
        <f>T13-A13</f>
        <v>232</v>
      </c>
    </row>
    <row r="14" spans="1:24" ht="19.5" customHeight="1">
      <c r="P14" s="49"/>
      <c r="T14" s="50" t="s">
        <v>2</v>
      </c>
      <c r="U14" s="50" t="s">
        <v>34</v>
      </c>
      <c r="V14" s="51">
        <v>19998</v>
      </c>
      <c r="W14" s="31" t="e">
        <f>#REF!-V14</f>
        <v>#REF!</v>
      </c>
      <c r="X14" s="31">
        <f>T14-A14</f>
        <v>23203</v>
      </c>
    </row>
    <row r="15" spans="1:24" ht="19.5" customHeight="1">
      <c r="P15" s="49"/>
      <c r="T15" s="50" t="s">
        <v>1</v>
      </c>
      <c r="U15" s="50" t="s">
        <v>35</v>
      </c>
      <c r="V15" s="51">
        <v>19998</v>
      </c>
      <c r="W15" s="31" t="e">
        <f>#REF!-V15</f>
        <v>#REF!</v>
      </c>
      <c r="X15" s="31">
        <f>T15-A15</f>
        <v>2320301</v>
      </c>
    </row>
    <row r="16" spans="1:24" ht="19.5" customHeight="1">
      <c r="P16" s="49"/>
    </row>
    <row r="17" spans="16:16" s="31" customFormat="1" ht="19.5" customHeight="1">
      <c r="P17" s="49"/>
    </row>
    <row r="18" spans="16:16" s="31" customFormat="1" ht="19.5" customHeight="1">
      <c r="P18" s="49"/>
    </row>
    <row r="19" spans="16:16" s="31" customFormat="1" ht="19.5" customHeight="1">
      <c r="P19" s="49"/>
    </row>
    <row r="20" spans="16:16" s="31" customFormat="1" ht="19.5" customHeight="1">
      <c r="P20" s="49"/>
    </row>
    <row r="21" spans="16:16" s="31" customFormat="1" ht="19.5" customHeight="1">
      <c r="P21" s="49"/>
    </row>
    <row r="22" spans="16:16" s="31" customFormat="1" ht="19.5" customHeight="1">
      <c r="P22" s="49"/>
    </row>
    <row r="23" spans="16:16" s="31" customFormat="1" ht="19.5" customHeight="1">
      <c r="P23" s="49"/>
    </row>
    <row r="24" spans="16:16" s="31" customFormat="1" ht="19.5" customHeight="1">
      <c r="P24" s="49"/>
    </row>
    <row r="25" spans="16:16" s="31" customFormat="1" ht="19.5" customHeight="1">
      <c r="P25" s="49"/>
    </row>
    <row r="26" spans="16:16" s="31" customFormat="1" ht="19.5" customHeight="1">
      <c r="P26" s="49"/>
    </row>
    <row r="27" spans="16:16" s="31" customFormat="1" ht="19.5" customHeight="1">
      <c r="P27" s="49"/>
    </row>
    <row r="28" spans="16:16" s="31" customFormat="1" ht="19.5" customHeight="1">
      <c r="P2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39" customWidth="1"/>
    <col min="3" max="3" width="8" style="139" bestFit="1" customWidth="1"/>
    <col min="4" max="4" width="7.875" style="139" bestFit="1" customWidth="1"/>
    <col min="5" max="5" width="8.5" style="139" hidden="1" customWidth="1"/>
    <col min="6" max="6" width="7.875" style="139" hidden="1" customWidth="1"/>
    <col min="7" max="254" width="7.875" style="139"/>
    <col min="255" max="255" width="35.75" style="139" customWidth="1"/>
    <col min="256" max="256" width="0" style="139" hidden="1" customWidth="1"/>
    <col min="257" max="258" width="12" style="139" customWidth="1"/>
    <col min="259" max="259" width="8" style="139" bestFit="1" customWidth="1"/>
    <col min="260" max="260" width="7.875" style="139" bestFit="1" customWidth="1"/>
    <col min="261" max="262" width="0" style="139" hidden="1" customWidth="1"/>
    <col min="263" max="510" width="7.875" style="139"/>
    <col min="511" max="511" width="35.75" style="139" customWidth="1"/>
    <col min="512" max="512" width="0" style="139" hidden="1" customWidth="1"/>
    <col min="513" max="514" width="12" style="139" customWidth="1"/>
    <col min="515" max="515" width="8" style="139" bestFit="1" customWidth="1"/>
    <col min="516" max="516" width="7.875" style="139" bestFit="1" customWidth="1"/>
    <col min="517" max="518" width="0" style="139" hidden="1" customWidth="1"/>
    <col min="519" max="766" width="7.875" style="139"/>
    <col min="767" max="767" width="35.75" style="139" customWidth="1"/>
    <col min="768" max="768" width="0" style="139" hidden="1" customWidth="1"/>
    <col min="769" max="770" width="12" style="139" customWidth="1"/>
    <col min="771" max="771" width="8" style="139" bestFit="1" customWidth="1"/>
    <col min="772" max="772" width="7.875" style="139" bestFit="1" customWidth="1"/>
    <col min="773" max="774" width="0" style="139" hidden="1" customWidth="1"/>
    <col min="775" max="1022" width="7.875" style="139"/>
    <col min="1023" max="1023" width="35.75" style="139" customWidth="1"/>
    <col min="1024" max="1024" width="0" style="139" hidden="1" customWidth="1"/>
    <col min="1025" max="1026" width="12" style="139" customWidth="1"/>
    <col min="1027" max="1027" width="8" style="139" bestFit="1" customWidth="1"/>
    <col min="1028" max="1028" width="7.875" style="139" bestFit="1" customWidth="1"/>
    <col min="1029" max="1030" width="0" style="139" hidden="1" customWidth="1"/>
    <col min="1031" max="1278" width="7.875" style="139"/>
    <col min="1279" max="1279" width="35.75" style="139" customWidth="1"/>
    <col min="1280" max="1280" width="0" style="139" hidden="1" customWidth="1"/>
    <col min="1281" max="1282" width="12" style="139" customWidth="1"/>
    <col min="1283" max="1283" width="8" style="139" bestFit="1" customWidth="1"/>
    <col min="1284" max="1284" width="7.875" style="139" bestFit="1" customWidth="1"/>
    <col min="1285" max="1286" width="0" style="139" hidden="1" customWidth="1"/>
    <col min="1287" max="1534" width="7.875" style="139"/>
    <col min="1535" max="1535" width="35.75" style="139" customWidth="1"/>
    <col min="1536" max="1536" width="0" style="139" hidden="1" customWidth="1"/>
    <col min="1537" max="1538" width="12" style="139" customWidth="1"/>
    <col min="1539" max="1539" width="8" style="139" bestFit="1" customWidth="1"/>
    <col min="1540" max="1540" width="7.875" style="139" bestFit="1" customWidth="1"/>
    <col min="1541" max="1542" width="0" style="139" hidden="1" customWidth="1"/>
    <col min="1543" max="1790" width="7.875" style="139"/>
    <col min="1791" max="1791" width="35.75" style="139" customWidth="1"/>
    <col min="1792" max="1792" width="0" style="139" hidden="1" customWidth="1"/>
    <col min="1793" max="1794" width="12" style="139" customWidth="1"/>
    <col min="1795" max="1795" width="8" style="139" bestFit="1" customWidth="1"/>
    <col min="1796" max="1796" width="7.875" style="139" bestFit="1" customWidth="1"/>
    <col min="1797" max="1798" width="0" style="139" hidden="1" customWidth="1"/>
    <col min="1799" max="2046" width="7.875" style="139"/>
    <col min="2047" max="2047" width="35.75" style="139" customWidth="1"/>
    <col min="2048" max="2048" width="0" style="139" hidden="1" customWidth="1"/>
    <col min="2049" max="2050" width="12" style="139" customWidth="1"/>
    <col min="2051" max="2051" width="8" style="139" bestFit="1" customWidth="1"/>
    <col min="2052" max="2052" width="7.875" style="139" bestFit="1" customWidth="1"/>
    <col min="2053" max="2054" width="0" style="139" hidden="1" customWidth="1"/>
    <col min="2055" max="2302" width="7.875" style="139"/>
    <col min="2303" max="2303" width="35.75" style="139" customWidth="1"/>
    <col min="2304" max="2304" width="0" style="139" hidden="1" customWidth="1"/>
    <col min="2305" max="2306" width="12" style="139" customWidth="1"/>
    <col min="2307" max="2307" width="8" style="139" bestFit="1" customWidth="1"/>
    <col min="2308" max="2308" width="7.875" style="139" bestFit="1" customWidth="1"/>
    <col min="2309" max="2310" width="0" style="139" hidden="1" customWidth="1"/>
    <col min="2311" max="2558" width="7.875" style="139"/>
    <col min="2559" max="2559" width="35.75" style="139" customWidth="1"/>
    <col min="2560" max="2560" width="0" style="139" hidden="1" customWidth="1"/>
    <col min="2561" max="2562" width="12" style="139" customWidth="1"/>
    <col min="2563" max="2563" width="8" style="139" bestFit="1" customWidth="1"/>
    <col min="2564" max="2564" width="7.875" style="139" bestFit="1" customWidth="1"/>
    <col min="2565" max="2566" width="0" style="139" hidden="1" customWidth="1"/>
    <col min="2567" max="2814" width="7.875" style="139"/>
    <col min="2815" max="2815" width="35.75" style="139" customWidth="1"/>
    <col min="2816" max="2816" width="0" style="139" hidden="1" customWidth="1"/>
    <col min="2817" max="2818" width="12" style="139" customWidth="1"/>
    <col min="2819" max="2819" width="8" style="139" bestFit="1" customWidth="1"/>
    <col min="2820" max="2820" width="7.875" style="139" bestFit="1" customWidth="1"/>
    <col min="2821" max="2822" width="0" style="139" hidden="1" customWidth="1"/>
    <col min="2823" max="3070" width="7.875" style="139"/>
    <col min="3071" max="3071" width="35.75" style="139" customWidth="1"/>
    <col min="3072" max="3072" width="0" style="139" hidden="1" customWidth="1"/>
    <col min="3073" max="3074" width="12" style="139" customWidth="1"/>
    <col min="3075" max="3075" width="8" style="139" bestFit="1" customWidth="1"/>
    <col min="3076" max="3076" width="7.875" style="139" bestFit="1" customWidth="1"/>
    <col min="3077" max="3078" width="0" style="139" hidden="1" customWidth="1"/>
    <col min="3079" max="3326" width="7.875" style="139"/>
    <col min="3327" max="3327" width="35.75" style="139" customWidth="1"/>
    <col min="3328" max="3328" width="0" style="139" hidden="1" customWidth="1"/>
    <col min="3329" max="3330" width="12" style="139" customWidth="1"/>
    <col min="3331" max="3331" width="8" style="139" bestFit="1" customWidth="1"/>
    <col min="3332" max="3332" width="7.875" style="139" bestFit="1" customWidth="1"/>
    <col min="3333" max="3334" width="0" style="139" hidden="1" customWidth="1"/>
    <col min="3335" max="3582" width="7.875" style="139"/>
    <col min="3583" max="3583" width="35.75" style="139" customWidth="1"/>
    <col min="3584" max="3584" width="0" style="139" hidden="1" customWidth="1"/>
    <col min="3585" max="3586" width="12" style="139" customWidth="1"/>
    <col min="3587" max="3587" width="8" style="139" bestFit="1" customWidth="1"/>
    <col min="3588" max="3588" width="7.875" style="139" bestFit="1" customWidth="1"/>
    <col min="3589" max="3590" width="0" style="139" hidden="1" customWidth="1"/>
    <col min="3591" max="3838" width="7.875" style="139"/>
    <col min="3839" max="3839" width="35.75" style="139" customWidth="1"/>
    <col min="3840" max="3840" width="0" style="139" hidden="1" customWidth="1"/>
    <col min="3841" max="3842" width="12" style="139" customWidth="1"/>
    <col min="3843" max="3843" width="8" style="139" bestFit="1" customWidth="1"/>
    <col min="3844" max="3844" width="7.875" style="139" bestFit="1" customWidth="1"/>
    <col min="3845" max="3846" width="0" style="139" hidden="1" customWidth="1"/>
    <col min="3847" max="4094" width="7.875" style="139"/>
    <col min="4095" max="4095" width="35.75" style="139" customWidth="1"/>
    <col min="4096" max="4096" width="0" style="139" hidden="1" customWidth="1"/>
    <col min="4097" max="4098" width="12" style="139" customWidth="1"/>
    <col min="4099" max="4099" width="8" style="139" bestFit="1" customWidth="1"/>
    <col min="4100" max="4100" width="7.875" style="139" bestFit="1" customWidth="1"/>
    <col min="4101" max="4102" width="0" style="139" hidden="1" customWidth="1"/>
    <col min="4103" max="4350" width="7.875" style="139"/>
    <col min="4351" max="4351" width="35.75" style="139" customWidth="1"/>
    <col min="4352" max="4352" width="0" style="139" hidden="1" customWidth="1"/>
    <col min="4353" max="4354" width="12" style="139" customWidth="1"/>
    <col min="4355" max="4355" width="8" style="139" bestFit="1" customWidth="1"/>
    <col min="4356" max="4356" width="7.875" style="139" bestFit="1" customWidth="1"/>
    <col min="4357" max="4358" width="0" style="139" hidden="1" customWidth="1"/>
    <col min="4359" max="4606" width="7.875" style="139"/>
    <col min="4607" max="4607" width="35.75" style="139" customWidth="1"/>
    <col min="4608" max="4608" width="0" style="139" hidden="1" customWidth="1"/>
    <col min="4609" max="4610" width="12" style="139" customWidth="1"/>
    <col min="4611" max="4611" width="8" style="139" bestFit="1" customWidth="1"/>
    <col min="4612" max="4612" width="7.875" style="139" bestFit="1" customWidth="1"/>
    <col min="4613" max="4614" width="0" style="139" hidden="1" customWidth="1"/>
    <col min="4615" max="4862" width="7.875" style="139"/>
    <col min="4863" max="4863" width="35.75" style="139" customWidth="1"/>
    <col min="4864" max="4864" width="0" style="139" hidden="1" customWidth="1"/>
    <col min="4865" max="4866" width="12" style="139" customWidth="1"/>
    <col min="4867" max="4867" width="8" style="139" bestFit="1" customWidth="1"/>
    <col min="4868" max="4868" width="7.875" style="139" bestFit="1" customWidth="1"/>
    <col min="4869" max="4870" width="0" style="139" hidden="1" customWidth="1"/>
    <col min="4871" max="5118" width="7.875" style="139"/>
    <col min="5119" max="5119" width="35.75" style="139" customWidth="1"/>
    <col min="5120" max="5120" width="0" style="139" hidden="1" customWidth="1"/>
    <col min="5121" max="5122" width="12" style="139" customWidth="1"/>
    <col min="5123" max="5123" width="8" style="139" bestFit="1" customWidth="1"/>
    <col min="5124" max="5124" width="7.875" style="139" bestFit="1" customWidth="1"/>
    <col min="5125" max="5126" width="0" style="139" hidden="1" customWidth="1"/>
    <col min="5127" max="5374" width="7.875" style="139"/>
    <col min="5375" max="5375" width="35.75" style="139" customWidth="1"/>
    <col min="5376" max="5376" width="0" style="139" hidden="1" customWidth="1"/>
    <col min="5377" max="5378" width="12" style="139" customWidth="1"/>
    <col min="5379" max="5379" width="8" style="139" bestFit="1" customWidth="1"/>
    <col min="5380" max="5380" width="7.875" style="139" bestFit="1" customWidth="1"/>
    <col min="5381" max="5382" width="0" style="139" hidden="1" customWidth="1"/>
    <col min="5383" max="5630" width="7.875" style="139"/>
    <col min="5631" max="5631" width="35.75" style="139" customWidth="1"/>
    <col min="5632" max="5632" width="0" style="139" hidden="1" customWidth="1"/>
    <col min="5633" max="5634" width="12" style="139" customWidth="1"/>
    <col min="5635" max="5635" width="8" style="139" bestFit="1" customWidth="1"/>
    <col min="5636" max="5636" width="7.875" style="139" bestFit="1" customWidth="1"/>
    <col min="5637" max="5638" width="0" style="139" hidden="1" customWidth="1"/>
    <col min="5639" max="5886" width="7.875" style="139"/>
    <col min="5887" max="5887" width="35.75" style="139" customWidth="1"/>
    <col min="5888" max="5888" width="0" style="139" hidden="1" customWidth="1"/>
    <col min="5889" max="5890" width="12" style="139" customWidth="1"/>
    <col min="5891" max="5891" width="8" style="139" bestFit="1" customWidth="1"/>
    <col min="5892" max="5892" width="7.875" style="139" bestFit="1" customWidth="1"/>
    <col min="5893" max="5894" width="0" style="139" hidden="1" customWidth="1"/>
    <col min="5895" max="6142" width="7.875" style="139"/>
    <col min="6143" max="6143" width="35.75" style="139" customWidth="1"/>
    <col min="6144" max="6144" width="0" style="139" hidden="1" customWidth="1"/>
    <col min="6145" max="6146" width="12" style="139" customWidth="1"/>
    <col min="6147" max="6147" width="8" style="139" bestFit="1" customWidth="1"/>
    <col min="6148" max="6148" width="7.875" style="139" bestFit="1" customWidth="1"/>
    <col min="6149" max="6150" width="0" style="139" hidden="1" customWidth="1"/>
    <col min="6151" max="6398" width="7.875" style="139"/>
    <col min="6399" max="6399" width="35.75" style="139" customWidth="1"/>
    <col min="6400" max="6400" width="0" style="139" hidden="1" customWidth="1"/>
    <col min="6401" max="6402" width="12" style="139" customWidth="1"/>
    <col min="6403" max="6403" width="8" style="139" bestFit="1" customWidth="1"/>
    <col min="6404" max="6404" width="7.875" style="139" bestFit="1" customWidth="1"/>
    <col min="6405" max="6406" width="0" style="139" hidden="1" customWidth="1"/>
    <col min="6407" max="6654" width="7.875" style="139"/>
    <col min="6655" max="6655" width="35.75" style="139" customWidth="1"/>
    <col min="6656" max="6656" width="0" style="139" hidden="1" customWidth="1"/>
    <col min="6657" max="6658" width="12" style="139" customWidth="1"/>
    <col min="6659" max="6659" width="8" style="139" bestFit="1" customWidth="1"/>
    <col min="6660" max="6660" width="7.875" style="139" bestFit="1" customWidth="1"/>
    <col min="6661" max="6662" width="0" style="139" hidden="1" customWidth="1"/>
    <col min="6663" max="6910" width="7.875" style="139"/>
    <col min="6911" max="6911" width="35.75" style="139" customWidth="1"/>
    <col min="6912" max="6912" width="0" style="139" hidden="1" customWidth="1"/>
    <col min="6913" max="6914" width="12" style="139" customWidth="1"/>
    <col min="6915" max="6915" width="8" style="139" bestFit="1" customWidth="1"/>
    <col min="6916" max="6916" width="7.875" style="139" bestFit="1" customWidth="1"/>
    <col min="6917" max="6918" width="0" style="139" hidden="1" customWidth="1"/>
    <col min="6919" max="7166" width="7.875" style="139"/>
    <col min="7167" max="7167" width="35.75" style="139" customWidth="1"/>
    <col min="7168" max="7168" width="0" style="139" hidden="1" customWidth="1"/>
    <col min="7169" max="7170" width="12" style="139" customWidth="1"/>
    <col min="7171" max="7171" width="8" style="139" bestFit="1" customWidth="1"/>
    <col min="7172" max="7172" width="7.875" style="139" bestFit="1" customWidth="1"/>
    <col min="7173" max="7174" width="0" style="139" hidden="1" customWidth="1"/>
    <col min="7175" max="7422" width="7.875" style="139"/>
    <col min="7423" max="7423" width="35.75" style="139" customWidth="1"/>
    <col min="7424" max="7424" width="0" style="139" hidden="1" customWidth="1"/>
    <col min="7425" max="7426" width="12" style="139" customWidth="1"/>
    <col min="7427" max="7427" width="8" style="139" bestFit="1" customWidth="1"/>
    <col min="7428" max="7428" width="7.875" style="139" bestFit="1" customWidth="1"/>
    <col min="7429" max="7430" width="0" style="139" hidden="1" customWidth="1"/>
    <col min="7431" max="7678" width="7.875" style="139"/>
    <col min="7679" max="7679" width="35.75" style="139" customWidth="1"/>
    <col min="7680" max="7680" width="0" style="139" hidden="1" customWidth="1"/>
    <col min="7681" max="7682" width="12" style="139" customWidth="1"/>
    <col min="7683" max="7683" width="8" style="139" bestFit="1" customWidth="1"/>
    <col min="7684" max="7684" width="7.875" style="139" bestFit="1" customWidth="1"/>
    <col min="7685" max="7686" width="0" style="139" hidden="1" customWidth="1"/>
    <col min="7687" max="7934" width="7.875" style="139"/>
    <col min="7935" max="7935" width="35.75" style="139" customWidth="1"/>
    <col min="7936" max="7936" width="0" style="139" hidden="1" customWidth="1"/>
    <col min="7937" max="7938" width="12" style="139" customWidth="1"/>
    <col min="7939" max="7939" width="8" style="139" bestFit="1" customWidth="1"/>
    <col min="7940" max="7940" width="7.875" style="139" bestFit="1" customWidth="1"/>
    <col min="7941" max="7942" width="0" style="139" hidden="1" customWidth="1"/>
    <col min="7943" max="8190" width="7.875" style="139"/>
    <col min="8191" max="8191" width="35.75" style="139" customWidth="1"/>
    <col min="8192" max="8192" width="0" style="139" hidden="1" customWidth="1"/>
    <col min="8193" max="8194" width="12" style="139" customWidth="1"/>
    <col min="8195" max="8195" width="8" style="139" bestFit="1" customWidth="1"/>
    <col min="8196" max="8196" width="7.875" style="139" bestFit="1" customWidth="1"/>
    <col min="8197" max="8198" width="0" style="139" hidden="1" customWidth="1"/>
    <col min="8199" max="8446" width="7.875" style="139"/>
    <col min="8447" max="8447" width="35.75" style="139" customWidth="1"/>
    <col min="8448" max="8448" width="0" style="139" hidden="1" customWidth="1"/>
    <col min="8449" max="8450" width="12" style="139" customWidth="1"/>
    <col min="8451" max="8451" width="8" style="139" bestFit="1" customWidth="1"/>
    <col min="8452" max="8452" width="7.875" style="139" bestFit="1" customWidth="1"/>
    <col min="8453" max="8454" width="0" style="139" hidden="1" customWidth="1"/>
    <col min="8455" max="8702" width="7.875" style="139"/>
    <col min="8703" max="8703" width="35.75" style="139" customWidth="1"/>
    <col min="8704" max="8704" width="0" style="139" hidden="1" customWidth="1"/>
    <col min="8705" max="8706" width="12" style="139" customWidth="1"/>
    <col min="8707" max="8707" width="8" style="139" bestFit="1" customWidth="1"/>
    <col min="8708" max="8708" width="7.875" style="139" bestFit="1" customWidth="1"/>
    <col min="8709" max="8710" width="0" style="139" hidden="1" customWidth="1"/>
    <col min="8711" max="8958" width="7.875" style="139"/>
    <col min="8959" max="8959" width="35.75" style="139" customWidth="1"/>
    <col min="8960" max="8960" width="0" style="139" hidden="1" customWidth="1"/>
    <col min="8961" max="8962" width="12" style="139" customWidth="1"/>
    <col min="8963" max="8963" width="8" style="139" bestFit="1" customWidth="1"/>
    <col min="8964" max="8964" width="7.875" style="139" bestFit="1" customWidth="1"/>
    <col min="8965" max="8966" width="0" style="139" hidden="1" customWidth="1"/>
    <col min="8967" max="9214" width="7.875" style="139"/>
    <col min="9215" max="9215" width="35.75" style="139" customWidth="1"/>
    <col min="9216" max="9216" width="0" style="139" hidden="1" customWidth="1"/>
    <col min="9217" max="9218" width="12" style="139" customWidth="1"/>
    <col min="9219" max="9219" width="8" style="139" bestFit="1" customWidth="1"/>
    <col min="9220" max="9220" width="7.875" style="139" bestFit="1" customWidth="1"/>
    <col min="9221" max="9222" width="0" style="139" hidden="1" customWidth="1"/>
    <col min="9223" max="9470" width="7.875" style="139"/>
    <col min="9471" max="9471" width="35.75" style="139" customWidth="1"/>
    <col min="9472" max="9472" width="0" style="139" hidden="1" customWidth="1"/>
    <col min="9473" max="9474" width="12" style="139" customWidth="1"/>
    <col min="9475" max="9475" width="8" style="139" bestFit="1" customWidth="1"/>
    <col min="9476" max="9476" width="7.875" style="139" bestFit="1" customWidth="1"/>
    <col min="9477" max="9478" width="0" style="139" hidden="1" customWidth="1"/>
    <col min="9479" max="9726" width="7.875" style="139"/>
    <col min="9727" max="9727" width="35.75" style="139" customWidth="1"/>
    <col min="9728" max="9728" width="0" style="139" hidden="1" customWidth="1"/>
    <col min="9729" max="9730" width="12" style="139" customWidth="1"/>
    <col min="9731" max="9731" width="8" style="139" bestFit="1" customWidth="1"/>
    <col min="9732" max="9732" width="7.875" style="139" bestFit="1" customWidth="1"/>
    <col min="9733" max="9734" width="0" style="139" hidden="1" customWidth="1"/>
    <col min="9735" max="9982" width="7.875" style="139"/>
    <col min="9983" max="9983" width="35.75" style="139" customWidth="1"/>
    <col min="9984" max="9984" width="0" style="139" hidden="1" customWidth="1"/>
    <col min="9985" max="9986" width="12" style="139" customWidth="1"/>
    <col min="9987" max="9987" width="8" style="139" bestFit="1" customWidth="1"/>
    <col min="9988" max="9988" width="7.875" style="139" bestFit="1" customWidth="1"/>
    <col min="9989" max="9990" width="0" style="139" hidden="1" customWidth="1"/>
    <col min="9991" max="10238" width="7.875" style="139"/>
    <col min="10239" max="10239" width="35.75" style="139" customWidth="1"/>
    <col min="10240" max="10240" width="0" style="139" hidden="1" customWidth="1"/>
    <col min="10241" max="10242" width="12" style="139" customWidth="1"/>
    <col min="10243" max="10243" width="8" style="139" bestFit="1" customWidth="1"/>
    <col min="10244" max="10244" width="7.875" style="139" bestFit="1" customWidth="1"/>
    <col min="10245" max="10246" width="0" style="139" hidden="1" customWidth="1"/>
    <col min="10247" max="10494" width="7.875" style="139"/>
    <col min="10495" max="10495" width="35.75" style="139" customWidth="1"/>
    <col min="10496" max="10496" width="0" style="139" hidden="1" customWidth="1"/>
    <col min="10497" max="10498" width="12" style="139" customWidth="1"/>
    <col min="10499" max="10499" width="8" style="139" bestFit="1" customWidth="1"/>
    <col min="10500" max="10500" width="7.875" style="139" bestFit="1" customWidth="1"/>
    <col min="10501" max="10502" width="0" style="139" hidden="1" customWidth="1"/>
    <col min="10503" max="10750" width="7.875" style="139"/>
    <col min="10751" max="10751" width="35.75" style="139" customWidth="1"/>
    <col min="10752" max="10752" width="0" style="139" hidden="1" customWidth="1"/>
    <col min="10753" max="10754" width="12" style="139" customWidth="1"/>
    <col min="10755" max="10755" width="8" style="139" bestFit="1" customWidth="1"/>
    <col min="10756" max="10756" width="7.875" style="139" bestFit="1" customWidth="1"/>
    <col min="10757" max="10758" width="0" style="139" hidden="1" customWidth="1"/>
    <col min="10759" max="11006" width="7.875" style="139"/>
    <col min="11007" max="11007" width="35.75" style="139" customWidth="1"/>
    <col min="11008" max="11008" width="0" style="139" hidden="1" customWidth="1"/>
    <col min="11009" max="11010" width="12" style="139" customWidth="1"/>
    <col min="11011" max="11011" width="8" style="139" bestFit="1" customWidth="1"/>
    <col min="11012" max="11012" width="7.875" style="139" bestFit="1" customWidth="1"/>
    <col min="11013" max="11014" width="0" style="139" hidden="1" customWidth="1"/>
    <col min="11015" max="11262" width="7.875" style="139"/>
    <col min="11263" max="11263" width="35.75" style="139" customWidth="1"/>
    <col min="11264" max="11264" width="0" style="139" hidden="1" customWidth="1"/>
    <col min="11265" max="11266" width="12" style="139" customWidth="1"/>
    <col min="11267" max="11267" width="8" style="139" bestFit="1" customWidth="1"/>
    <col min="11268" max="11268" width="7.875" style="139" bestFit="1" customWidth="1"/>
    <col min="11269" max="11270" width="0" style="139" hidden="1" customWidth="1"/>
    <col min="11271" max="11518" width="7.875" style="139"/>
    <col min="11519" max="11519" width="35.75" style="139" customWidth="1"/>
    <col min="11520" max="11520" width="0" style="139" hidden="1" customWidth="1"/>
    <col min="11521" max="11522" width="12" style="139" customWidth="1"/>
    <col min="11523" max="11523" width="8" style="139" bestFit="1" customWidth="1"/>
    <col min="11524" max="11524" width="7.875" style="139" bestFit="1" customWidth="1"/>
    <col min="11525" max="11526" width="0" style="139" hidden="1" customWidth="1"/>
    <col min="11527" max="11774" width="7.875" style="139"/>
    <col min="11775" max="11775" width="35.75" style="139" customWidth="1"/>
    <col min="11776" max="11776" width="0" style="139" hidden="1" customWidth="1"/>
    <col min="11777" max="11778" width="12" style="139" customWidth="1"/>
    <col min="11779" max="11779" width="8" style="139" bestFit="1" customWidth="1"/>
    <col min="11780" max="11780" width="7.875" style="139" bestFit="1" customWidth="1"/>
    <col min="11781" max="11782" width="0" style="139" hidden="1" customWidth="1"/>
    <col min="11783" max="12030" width="7.875" style="139"/>
    <col min="12031" max="12031" width="35.75" style="139" customWidth="1"/>
    <col min="12032" max="12032" width="0" style="139" hidden="1" customWidth="1"/>
    <col min="12033" max="12034" width="12" style="139" customWidth="1"/>
    <col min="12035" max="12035" width="8" style="139" bestFit="1" customWidth="1"/>
    <col min="12036" max="12036" width="7.875" style="139" bestFit="1" customWidth="1"/>
    <col min="12037" max="12038" width="0" style="139" hidden="1" customWidth="1"/>
    <col min="12039" max="12286" width="7.875" style="139"/>
    <col min="12287" max="12287" width="35.75" style="139" customWidth="1"/>
    <col min="12288" max="12288" width="0" style="139" hidden="1" customWidth="1"/>
    <col min="12289" max="12290" width="12" style="139" customWidth="1"/>
    <col min="12291" max="12291" width="8" style="139" bestFit="1" customWidth="1"/>
    <col min="12292" max="12292" width="7.875" style="139" bestFit="1" customWidth="1"/>
    <col min="12293" max="12294" width="0" style="139" hidden="1" customWidth="1"/>
    <col min="12295" max="12542" width="7.875" style="139"/>
    <col min="12543" max="12543" width="35.75" style="139" customWidth="1"/>
    <col min="12544" max="12544" width="0" style="139" hidden="1" customWidth="1"/>
    <col min="12545" max="12546" width="12" style="139" customWidth="1"/>
    <col min="12547" max="12547" width="8" style="139" bestFit="1" customWidth="1"/>
    <col min="12548" max="12548" width="7.875" style="139" bestFit="1" customWidth="1"/>
    <col min="12549" max="12550" width="0" style="139" hidden="1" customWidth="1"/>
    <col min="12551" max="12798" width="7.875" style="139"/>
    <col min="12799" max="12799" width="35.75" style="139" customWidth="1"/>
    <col min="12800" max="12800" width="0" style="139" hidden="1" customWidth="1"/>
    <col min="12801" max="12802" width="12" style="139" customWidth="1"/>
    <col min="12803" max="12803" width="8" style="139" bestFit="1" customWidth="1"/>
    <col min="12804" max="12804" width="7.875" style="139" bestFit="1" customWidth="1"/>
    <col min="12805" max="12806" width="0" style="139" hidden="1" customWidth="1"/>
    <col min="12807" max="13054" width="7.875" style="139"/>
    <col min="13055" max="13055" width="35.75" style="139" customWidth="1"/>
    <col min="13056" max="13056" width="0" style="139" hidden="1" customWidth="1"/>
    <col min="13057" max="13058" width="12" style="139" customWidth="1"/>
    <col min="13059" max="13059" width="8" style="139" bestFit="1" customWidth="1"/>
    <col min="13060" max="13060" width="7.875" style="139" bestFit="1" customWidth="1"/>
    <col min="13061" max="13062" width="0" style="139" hidden="1" customWidth="1"/>
    <col min="13063" max="13310" width="7.875" style="139"/>
    <col min="13311" max="13311" width="35.75" style="139" customWidth="1"/>
    <col min="13312" max="13312" width="0" style="139" hidden="1" customWidth="1"/>
    <col min="13313" max="13314" width="12" style="139" customWidth="1"/>
    <col min="13315" max="13315" width="8" style="139" bestFit="1" customWidth="1"/>
    <col min="13316" max="13316" width="7.875" style="139" bestFit="1" customWidth="1"/>
    <col min="13317" max="13318" width="0" style="139" hidden="1" customWidth="1"/>
    <col min="13319" max="13566" width="7.875" style="139"/>
    <col min="13567" max="13567" width="35.75" style="139" customWidth="1"/>
    <col min="13568" max="13568" width="0" style="139" hidden="1" customWidth="1"/>
    <col min="13569" max="13570" width="12" style="139" customWidth="1"/>
    <col min="13571" max="13571" width="8" style="139" bestFit="1" customWidth="1"/>
    <col min="13572" max="13572" width="7.875" style="139" bestFit="1" customWidth="1"/>
    <col min="13573" max="13574" width="0" style="139" hidden="1" customWidth="1"/>
    <col min="13575" max="13822" width="7.875" style="139"/>
    <col min="13823" max="13823" width="35.75" style="139" customWidth="1"/>
    <col min="13824" max="13824" width="0" style="139" hidden="1" customWidth="1"/>
    <col min="13825" max="13826" width="12" style="139" customWidth="1"/>
    <col min="13827" max="13827" width="8" style="139" bestFit="1" customWidth="1"/>
    <col min="13828" max="13828" width="7.875" style="139" bestFit="1" customWidth="1"/>
    <col min="13829" max="13830" width="0" style="139" hidden="1" customWidth="1"/>
    <col min="13831" max="14078" width="7.875" style="139"/>
    <col min="14079" max="14079" width="35.75" style="139" customWidth="1"/>
    <col min="14080" max="14080" width="0" style="139" hidden="1" customWidth="1"/>
    <col min="14081" max="14082" width="12" style="139" customWidth="1"/>
    <col min="14083" max="14083" width="8" style="139" bestFit="1" customWidth="1"/>
    <col min="14084" max="14084" width="7.875" style="139" bestFit="1" customWidth="1"/>
    <col min="14085" max="14086" width="0" style="139" hidden="1" customWidth="1"/>
    <col min="14087" max="14334" width="7.875" style="139"/>
    <col min="14335" max="14335" width="35.75" style="139" customWidth="1"/>
    <col min="14336" max="14336" width="0" style="139" hidden="1" customWidth="1"/>
    <col min="14337" max="14338" width="12" style="139" customWidth="1"/>
    <col min="14339" max="14339" width="8" style="139" bestFit="1" customWidth="1"/>
    <col min="14340" max="14340" width="7.875" style="139" bestFit="1" customWidth="1"/>
    <col min="14341" max="14342" width="0" style="139" hidden="1" customWidth="1"/>
    <col min="14343" max="14590" width="7.875" style="139"/>
    <col min="14591" max="14591" width="35.75" style="139" customWidth="1"/>
    <col min="14592" max="14592" width="0" style="139" hidden="1" customWidth="1"/>
    <col min="14593" max="14594" width="12" style="139" customWidth="1"/>
    <col min="14595" max="14595" width="8" style="139" bestFit="1" customWidth="1"/>
    <col min="14596" max="14596" width="7.875" style="139" bestFit="1" customWidth="1"/>
    <col min="14597" max="14598" width="0" style="139" hidden="1" customWidth="1"/>
    <col min="14599" max="14846" width="7.875" style="139"/>
    <col min="14847" max="14847" width="35.75" style="139" customWidth="1"/>
    <col min="14848" max="14848" width="0" style="139" hidden="1" customWidth="1"/>
    <col min="14849" max="14850" width="12" style="139" customWidth="1"/>
    <col min="14851" max="14851" width="8" style="139" bestFit="1" customWidth="1"/>
    <col min="14852" max="14852" width="7.875" style="139" bestFit="1" customWidth="1"/>
    <col min="14853" max="14854" width="0" style="139" hidden="1" customWidth="1"/>
    <col min="14855" max="15102" width="7.875" style="139"/>
    <col min="15103" max="15103" width="35.75" style="139" customWidth="1"/>
    <col min="15104" max="15104" width="0" style="139" hidden="1" customWidth="1"/>
    <col min="15105" max="15106" width="12" style="139" customWidth="1"/>
    <col min="15107" max="15107" width="8" style="139" bestFit="1" customWidth="1"/>
    <col min="15108" max="15108" width="7.875" style="139" bestFit="1" customWidth="1"/>
    <col min="15109" max="15110" width="0" style="139" hidden="1" customWidth="1"/>
    <col min="15111" max="15358" width="7.875" style="139"/>
    <col min="15359" max="15359" width="35.75" style="139" customWidth="1"/>
    <col min="15360" max="15360" width="0" style="139" hidden="1" customWidth="1"/>
    <col min="15361" max="15362" width="12" style="139" customWidth="1"/>
    <col min="15363" max="15363" width="8" style="139" bestFit="1" customWidth="1"/>
    <col min="15364" max="15364" width="7.875" style="139" bestFit="1" customWidth="1"/>
    <col min="15365" max="15366" width="0" style="139" hidden="1" customWidth="1"/>
    <col min="15367" max="15614" width="7.875" style="139"/>
    <col min="15615" max="15615" width="35.75" style="139" customWidth="1"/>
    <col min="15616" max="15616" width="0" style="139" hidden="1" customWidth="1"/>
    <col min="15617" max="15618" width="12" style="139" customWidth="1"/>
    <col min="15619" max="15619" width="8" style="139" bestFit="1" customWidth="1"/>
    <col min="15620" max="15620" width="7.875" style="139" bestFit="1" customWidth="1"/>
    <col min="15621" max="15622" width="0" style="139" hidden="1" customWidth="1"/>
    <col min="15623" max="15870" width="7.875" style="139"/>
    <col min="15871" max="15871" width="35.75" style="139" customWidth="1"/>
    <col min="15872" max="15872" width="0" style="139" hidden="1" customWidth="1"/>
    <col min="15873" max="15874" width="12" style="139" customWidth="1"/>
    <col min="15875" max="15875" width="8" style="139" bestFit="1" customWidth="1"/>
    <col min="15876" max="15876" width="7.875" style="139" bestFit="1" customWidth="1"/>
    <col min="15877" max="15878" width="0" style="139" hidden="1" customWidth="1"/>
    <col min="15879" max="16126" width="7.875" style="139"/>
    <col min="16127" max="16127" width="35.75" style="139" customWidth="1"/>
    <col min="16128" max="16128" width="0" style="139" hidden="1" customWidth="1"/>
    <col min="16129" max="16130" width="12" style="139" customWidth="1"/>
    <col min="16131" max="16131" width="8" style="139" bestFit="1" customWidth="1"/>
    <col min="16132" max="16132" width="7.875" style="139" bestFit="1" customWidth="1"/>
    <col min="16133" max="16134" width="0" style="139" hidden="1" customWidth="1"/>
    <col min="16135" max="16384" width="7.875" style="139"/>
  </cols>
  <sheetData>
    <row r="1" spans="1:5" ht="27" customHeight="1">
      <c r="A1" s="163" t="s">
        <v>170</v>
      </c>
      <c r="B1" s="138"/>
    </row>
    <row r="2" spans="1:5" ht="39.950000000000003" customHeight="1">
      <c r="A2" s="140" t="s">
        <v>153</v>
      </c>
      <c r="B2" s="141"/>
    </row>
    <row r="3" spans="1:5" s="143" customFormat="1" ht="18.75" customHeight="1">
      <c r="A3" s="142"/>
      <c r="B3" s="94" t="s">
        <v>64</v>
      </c>
    </row>
    <row r="4" spans="1:5" s="146" customFormat="1" ht="53.25" customHeight="1">
      <c r="A4" s="144" t="s">
        <v>111</v>
      </c>
      <c r="B4" s="134" t="s">
        <v>258</v>
      </c>
      <c r="C4" s="145"/>
    </row>
    <row r="5" spans="1:5" s="149" customFormat="1" ht="53.25" customHeight="1">
      <c r="A5" s="147"/>
      <c r="B5" s="147"/>
      <c r="C5" s="148"/>
    </row>
    <row r="6" spans="1:5" s="143" customFormat="1" ht="53.25" customHeight="1">
      <c r="A6" s="147"/>
      <c r="B6" s="147"/>
      <c r="C6" s="150"/>
      <c r="E6" s="143">
        <v>988753</v>
      </c>
    </row>
    <row r="7" spans="1:5" s="143" customFormat="1" ht="53.25" customHeight="1">
      <c r="A7" s="147"/>
      <c r="B7" s="147"/>
      <c r="C7" s="150"/>
      <c r="E7" s="143">
        <v>822672</v>
      </c>
    </row>
    <row r="8" spans="1:5" s="154" customFormat="1" ht="53.25" customHeight="1">
      <c r="A8" s="151" t="s">
        <v>38</v>
      </c>
      <c r="B8" s="152"/>
      <c r="C8" s="153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>
      <selection activeCell="G10" sqref="G10"/>
    </sheetView>
  </sheetViews>
  <sheetFormatPr defaultRowHeight="15.75"/>
  <cols>
    <col min="1" max="1" width="33.25" style="68" customWidth="1"/>
    <col min="2" max="2" width="33.25" style="70" customWidth="1"/>
    <col min="3" max="16384" width="9" style="68"/>
  </cols>
  <sheetData>
    <row r="1" spans="1:2" ht="21" customHeight="1">
      <c r="A1" s="71" t="s">
        <v>171</v>
      </c>
    </row>
    <row r="2" spans="1:2" ht="24.75" customHeight="1">
      <c r="A2" s="213" t="s">
        <v>154</v>
      </c>
      <c r="B2" s="213"/>
    </row>
    <row r="3" spans="1:2" s="71" customFormat="1" ht="24" customHeight="1">
      <c r="B3" s="69" t="s">
        <v>57</v>
      </c>
    </row>
    <row r="4" spans="1:2" s="74" customFormat="1" ht="51" customHeight="1">
      <c r="A4" s="72" t="s">
        <v>137</v>
      </c>
      <c r="B4" s="73" t="s">
        <v>258</v>
      </c>
    </row>
    <row r="5" spans="1:2" s="87" customFormat="1" ht="48" customHeight="1">
      <c r="A5" s="161" t="s">
        <v>141</v>
      </c>
      <c r="B5" s="86"/>
    </row>
    <row r="6" spans="1:2" s="87" customFormat="1" ht="48" customHeight="1">
      <c r="A6" s="161" t="s">
        <v>142</v>
      </c>
      <c r="B6" s="86"/>
    </row>
    <row r="7" spans="1:2" s="87" customFormat="1" ht="48" customHeight="1">
      <c r="A7" s="89" t="s">
        <v>115</v>
      </c>
      <c r="B7" s="86"/>
    </row>
    <row r="8" spans="1:2" s="78" customFormat="1" ht="48" customHeight="1">
      <c r="A8" s="83" t="s">
        <v>38</v>
      </c>
      <c r="B8" s="77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B4" sqref="B4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9.25" customHeight="1">
      <c r="A1" s="30" t="s">
        <v>172</v>
      </c>
    </row>
    <row r="2" spans="1:24" ht="28.5" customHeight="1">
      <c r="A2" s="208" t="s">
        <v>155</v>
      </c>
      <c r="B2" s="209"/>
      <c r="F2" s="31"/>
      <c r="G2" s="31"/>
      <c r="H2" s="31"/>
    </row>
    <row r="3" spans="1:24" s="3" customFormat="1" ht="21.75" customHeight="1">
      <c r="A3" s="4"/>
      <c r="B3" s="130" t="s">
        <v>22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123</v>
      </c>
      <c r="B4" s="25" t="s">
        <v>257</v>
      </c>
      <c r="F4" s="38" t="s">
        <v>25</v>
      </c>
      <c r="G4" s="38" t="s">
        <v>26</v>
      </c>
      <c r="H4" s="38" t="s">
        <v>27</v>
      </c>
      <c r="I4" s="2"/>
      <c r="L4" s="38" t="s">
        <v>25</v>
      </c>
      <c r="M4" s="39" t="s">
        <v>26</v>
      </c>
      <c r="N4" s="38" t="s">
        <v>27</v>
      </c>
    </row>
    <row r="5" spans="1:24" s="4" customFormat="1" ht="39" customHeight="1">
      <c r="A5" s="155" t="s">
        <v>124</v>
      </c>
      <c r="B5" s="52"/>
      <c r="C5" s="4">
        <v>105429</v>
      </c>
      <c r="D5" s="4">
        <v>595734.14</v>
      </c>
      <c r="E5" s="4">
        <f>104401+13602</f>
        <v>118003</v>
      </c>
      <c r="F5" s="58" t="s">
        <v>8</v>
      </c>
      <c r="G5" s="58" t="s">
        <v>28</v>
      </c>
      <c r="H5" s="58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8" t="s">
        <v>8</v>
      </c>
      <c r="M5" s="58" t="s">
        <v>28</v>
      </c>
      <c r="N5" s="58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9" t="s">
        <v>8</v>
      </c>
      <c r="U5" s="59" t="s">
        <v>28</v>
      </c>
      <c r="V5" s="59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2" t="s">
        <v>4</v>
      </c>
      <c r="B6" s="5"/>
      <c r="C6" s="48"/>
      <c r="D6" s="48">
        <v>135.6</v>
      </c>
      <c r="F6" s="43" t="s">
        <v>5</v>
      </c>
      <c r="G6" s="43" t="s">
        <v>31</v>
      </c>
      <c r="H6" s="44">
        <v>135.6</v>
      </c>
      <c r="I6" s="2" t="e">
        <f>F6-A6</f>
        <v>#VALUE!</v>
      </c>
      <c r="J6" s="41">
        <f t="shared" si="0"/>
        <v>135.6</v>
      </c>
      <c r="K6" s="41"/>
      <c r="L6" s="43" t="s">
        <v>5</v>
      </c>
      <c r="M6" s="43" t="s">
        <v>31</v>
      </c>
      <c r="N6" s="44">
        <v>135.6</v>
      </c>
      <c r="O6" s="2" t="e">
        <f>L6-A6</f>
        <v>#VALUE!</v>
      </c>
      <c r="P6" s="41">
        <f t="shared" si="1"/>
        <v>135.6</v>
      </c>
      <c r="T6" s="45" t="s">
        <v>5</v>
      </c>
      <c r="U6" s="45" t="s">
        <v>31</v>
      </c>
      <c r="V6" s="46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5" t="s">
        <v>131</v>
      </c>
      <c r="B7" s="5"/>
      <c r="C7" s="41">
        <v>105429</v>
      </c>
      <c r="D7" s="42">
        <v>595734.14</v>
      </c>
      <c r="E7" s="3">
        <f>104401+13602</f>
        <v>118003</v>
      </c>
      <c r="F7" s="43" t="s">
        <v>8</v>
      </c>
      <c r="G7" s="43" t="s">
        <v>28</v>
      </c>
      <c r="H7" s="44">
        <v>596221.15</v>
      </c>
      <c r="I7" s="2" t="e">
        <f>F7-A7</f>
        <v>#VALUE!</v>
      </c>
      <c r="J7" s="41">
        <f t="shared" si="0"/>
        <v>596221.15</v>
      </c>
      <c r="K7" s="41">
        <v>75943</v>
      </c>
      <c r="L7" s="43" t="s">
        <v>8</v>
      </c>
      <c r="M7" s="43" t="s">
        <v>28</v>
      </c>
      <c r="N7" s="44">
        <v>643048.94999999995</v>
      </c>
      <c r="O7" s="2" t="e">
        <f>L7-A7</f>
        <v>#VALUE!</v>
      </c>
      <c r="P7" s="41">
        <f t="shared" si="1"/>
        <v>643048.94999999995</v>
      </c>
      <c r="R7" s="3">
        <v>717759</v>
      </c>
      <c r="T7" s="45" t="s">
        <v>8</v>
      </c>
      <c r="U7" s="45" t="s">
        <v>28</v>
      </c>
      <c r="V7" s="46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2" t="s">
        <v>4</v>
      </c>
      <c r="B8" s="5"/>
      <c r="C8" s="48"/>
      <c r="D8" s="48">
        <v>135.6</v>
      </c>
      <c r="F8" s="43" t="s">
        <v>5</v>
      </c>
      <c r="G8" s="43" t="s">
        <v>31</v>
      </c>
      <c r="H8" s="44">
        <v>135.6</v>
      </c>
      <c r="I8" s="2" t="e">
        <f>F8-A8</f>
        <v>#VALUE!</v>
      </c>
      <c r="J8" s="41">
        <f t="shared" si="0"/>
        <v>135.6</v>
      </c>
      <c r="K8" s="41"/>
      <c r="L8" s="43" t="s">
        <v>5</v>
      </c>
      <c r="M8" s="43" t="s">
        <v>31</v>
      </c>
      <c r="N8" s="44">
        <v>135.6</v>
      </c>
      <c r="O8" s="2" t="e">
        <f>L8-A8</f>
        <v>#VALUE!</v>
      </c>
      <c r="P8" s="41">
        <f t="shared" si="1"/>
        <v>135.6</v>
      </c>
      <c r="T8" s="45" t="s">
        <v>5</v>
      </c>
      <c r="U8" s="45" t="s">
        <v>31</v>
      </c>
      <c r="V8" s="46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62" t="s">
        <v>9</v>
      </c>
      <c r="B9" s="9"/>
      <c r="F9" s="38" t="str">
        <f>""</f>
        <v/>
      </c>
      <c r="G9" s="38" t="str">
        <f>""</f>
        <v/>
      </c>
      <c r="H9" s="38" t="str">
        <f>""</f>
        <v/>
      </c>
      <c r="I9" s="2"/>
      <c r="L9" s="38" t="str">
        <f>""</f>
        <v/>
      </c>
      <c r="M9" s="39" t="str">
        <f>""</f>
        <v/>
      </c>
      <c r="N9" s="38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9"/>
      <c r="T10" s="50" t="s">
        <v>3</v>
      </c>
      <c r="U10" s="50" t="s">
        <v>33</v>
      </c>
      <c r="V10" s="51">
        <v>19998</v>
      </c>
      <c r="W10" s="31">
        <f>B10-V10</f>
        <v>-19998</v>
      </c>
      <c r="X10" s="31">
        <f>T10-A10</f>
        <v>232</v>
      </c>
    </row>
    <row r="11" spans="1:24" ht="19.5" customHeight="1">
      <c r="P11" s="49"/>
      <c r="T11" s="50" t="s">
        <v>2</v>
      </c>
      <c r="U11" s="50" t="s">
        <v>34</v>
      </c>
      <c r="V11" s="51">
        <v>19998</v>
      </c>
      <c r="W11" s="31">
        <f>B11-V11</f>
        <v>-19998</v>
      </c>
      <c r="X11" s="31">
        <f>T11-A11</f>
        <v>23203</v>
      </c>
    </row>
    <row r="12" spans="1:24" ht="19.5" customHeight="1">
      <c r="P12" s="49"/>
      <c r="T12" s="50" t="s">
        <v>1</v>
      </c>
      <c r="U12" s="50" t="s">
        <v>35</v>
      </c>
      <c r="V12" s="51">
        <v>19998</v>
      </c>
      <c r="W12" s="31">
        <f>B12-V12</f>
        <v>-19998</v>
      </c>
      <c r="X12" s="31">
        <f>T12-A12</f>
        <v>2320301</v>
      </c>
    </row>
    <row r="13" spans="1:24" ht="19.5" customHeight="1">
      <c r="P13" s="49"/>
    </row>
    <row r="14" spans="1:24" ht="19.5" customHeight="1">
      <c r="P14" s="49"/>
    </row>
    <row r="15" spans="1:24" ht="19.5" customHeight="1">
      <c r="P15" s="49"/>
    </row>
    <row r="16" spans="1:24" ht="19.5" customHeight="1">
      <c r="P16" s="49"/>
    </row>
    <row r="17" spans="16:16" ht="19.5" customHeight="1">
      <c r="P17" s="49"/>
    </row>
    <row r="18" spans="16:16" ht="19.5" customHeight="1">
      <c r="P18" s="49"/>
    </row>
    <row r="19" spans="16:16" ht="19.5" customHeight="1">
      <c r="P19" s="49"/>
    </row>
    <row r="20" spans="16:16" ht="19.5" customHeight="1">
      <c r="P20" s="49"/>
    </row>
    <row r="21" spans="16:16" ht="19.5" customHeight="1">
      <c r="P21" s="49"/>
    </row>
    <row r="22" spans="16:16" ht="19.5" customHeight="1">
      <c r="P22" s="49"/>
    </row>
    <row r="23" spans="16:16" ht="19.5" customHeight="1">
      <c r="P23" s="49"/>
    </row>
    <row r="24" spans="16:16" ht="19.5" customHeight="1">
      <c r="P24" s="49"/>
    </row>
    <row r="25" spans="16:16" ht="19.5" customHeight="1">
      <c r="P25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C4" sqref="C4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3.25" customHeight="1">
      <c r="A1" s="30" t="s">
        <v>173</v>
      </c>
    </row>
    <row r="2" spans="1:25" ht="23.25">
      <c r="A2" s="208" t="s">
        <v>156</v>
      </c>
      <c r="B2" s="210"/>
      <c r="C2" s="209"/>
      <c r="G2" s="31"/>
      <c r="H2" s="31"/>
      <c r="I2" s="31"/>
    </row>
    <row r="3" spans="1:25">
      <c r="C3" s="94" t="s">
        <v>64</v>
      </c>
      <c r="E3" s="31">
        <v>12.11</v>
      </c>
      <c r="G3" s="31">
        <v>12.22</v>
      </c>
      <c r="H3" s="31"/>
      <c r="I3" s="31"/>
      <c r="M3" s="31">
        <v>1.2</v>
      </c>
    </row>
    <row r="4" spans="1:25" ht="45.75" customHeight="1">
      <c r="A4" s="36" t="s">
        <v>23</v>
      </c>
      <c r="B4" s="37" t="s">
        <v>24</v>
      </c>
      <c r="C4" s="25" t="s">
        <v>257</v>
      </c>
      <c r="G4" s="102" t="s">
        <v>82</v>
      </c>
      <c r="H4" s="102" t="s">
        <v>83</v>
      </c>
      <c r="I4" s="102" t="s">
        <v>84</v>
      </c>
      <c r="M4" s="102" t="s">
        <v>82</v>
      </c>
      <c r="N4" s="103" t="s">
        <v>83</v>
      </c>
      <c r="O4" s="102" t="s">
        <v>84</v>
      </c>
    </row>
    <row r="5" spans="1:25" ht="45.75" customHeight="1">
      <c r="A5" s="7" t="s">
        <v>58</v>
      </c>
      <c r="B5" s="40" t="s">
        <v>85</v>
      </c>
      <c r="C5" s="5"/>
      <c r="D5" s="41">
        <v>105429</v>
      </c>
      <c r="E5" s="101">
        <v>595734.14</v>
      </c>
      <c r="F5" s="31">
        <f>104401+13602</f>
        <v>118003</v>
      </c>
      <c r="G5" s="32" t="s">
        <v>8</v>
      </c>
      <c r="H5" s="32" t="s">
        <v>69</v>
      </c>
      <c r="I5" s="33">
        <v>596221.15</v>
      </c>
      <c r="J5" s="34">
        <f t="shared" ref="J5:J11" si="0">G5-A5</f>
        <v>-22</v>
      </c>
      <c r="K5" s="49">
        <f t="shared" ref="K5:K11" si="1">I5-C5</f>
        <v>596221.15</v>
      </c>
      <c r="L5" s="49">
        <v>75943</v>
      </c>
      <c r="M5" s="32" t="s">
        <v>8</v>
      </c>
      <c r="N5" s="32" t="s">
        <v>69</v>
      </c>
      <c r="O5" s="33">
        <v>643048.94999999995</v>
      </c>
      <c r="P5" s="34">
        <f t="shared" ref="P5:P11" si="2">M5-A5</f>
        <v>-22</v>
      </c>
      <c r="Q5" s="49">
        <f t="shared" ref="Q5:Q11" si="3">O5-C5</f>
        <v>643048.94999999995</v>
      </c>
      <c r="S5" s="31">
        <v>717759</v>
      </c>
      <c r="U5" s="50" t="s">
        <v>8</v>
      </c>
      <c r="V5" s="50" t="s">
        <v>69</v>
      </c>
      <c r="W5" s="51">
        <v>659380.53</v>
      </c>
      <c r="X5" s="31">
        <f t="shared" ref="X5:X11" si="4">C5-W5</f>
        <v>-659380.53</v>
      </c>
      <c r="Y5" s="31">
        <f t="shared" ref="Y5:Y11" si="5">U5-A5</f>
        <v>-22</v>
      </c>
    </row>
    <row r="6" spans="1:25" s="123" customFormat="1" ht="45.75" customHeight="1">
      <c r="A6" s="91" t="s">
        <v>59</v>
      </c>
      <c r="B6" s="156" t="s">
        <v>132</v>
      </c>
      <c r="C6" s="6"/>
      <c r="D6" s="60"/>
      <c r="E6" s="123">
        <v>7616.62</v>
      </c>
      <c r="G6" s="124" t="s">
        <v>7</v>
      </c>
      <c r="H6" s="124" t="s">
        <v>70</v>
      </c>
      <c r="I6" s="124">
        <v>7616.62</v>
      </c>
      <c r="J6" s="123">
        <f t="shared" si="0"/>
        <v>-2200</v>
      </c>
      <c r="K6" s="123">
        <f t="shared" si="1"/>
        <v>7616.62</v>
      </c>
      <c r="M6" s="124" t="s">
        <v>7</v>
      </c>
      <c r="N6" s="124" t="s">
        <v>70</v>
      </c>
      <c r="O6" s="124">
        <v>7749.58</v>
      </c>
      <c r="P6" s="123">
        <f t="shared" si="2"/>
        <v>-2200</v>
      </c>
      <c r="Q6" s="123">
        <f t="shared" si="3"/>
        <v>7749.58</v>
      </c>
      <c r="U6" s="125" t="s">
        <v>7</v>
      </c>
      <c r="V6" s="125" t="s">
        <v>70</v>
      </c>
      <c r="W6" s="125">
        <v>8475.4699999999993</v>
      </c>
      <c r="X6" s="123">
        <f t="shared" si="4"/>
        <v>-8475.4699999999993</v>
      </c>
      <c r="Y6" s="123">
        <f t="shared" si="5"/>
        <v>-2200</v>
      </c>
    </row>
    <row r="7" spans="1:25" s="126" customFormat="1" ht="45.75" customHeight="1">
      <c r="A7" s="63" t="s">
        <v>14</v>
      </c>
      <c r="B7" s="63" t="s">
        <v>86</v>
      </c>
      <c r="C7" s="63"/>
      <c r="D7" s="64"/>
      <c r="E7" s="126">
        <v>3922.87</v>
      </c>
      <c r="G7" s="127" t="s">
        <v>6</v>
      </c>
      <c r="H7" s="127" t="s">
        <v>71</v>
      </c>
      <c r="I7" s="127">
        <v>3922.87</v>
      </c>
      <c r="J7" s="126">
        <f t="shared" si="0"/>
        <v>-220000</v>
      </c>
      <c r="K7" s="126">
        <f t="shared" si="1"/>
        <v>3922.87</v>
      </c>
      <c r="L7" s="126">
        <v>750</v>
      </c>
      <c r="M7" s="127" t="s">
        <v>6</v>
      </c>
      <c r="N7" s="127" t="s">
        <v>71</v>
      </c>
      <c r="O7" s="127">
        <v>4041.81</v>
      </c>
      <c r="P7" s="126">
        <f t="shared" si="2"/>
        <v>-220000</v>
      </c>
      <c r="Q7" s="126">
        <f t="shared" si="3"/>
        <v>4041.81</v>
      </c>
      <c r="U7" s="128" t="s">
        <v>6</v>
      </c>
      <c r="V7" s="128" t="s">
        <v>71</v>
      </c>
      <c r="W7" s="128">
        <v>4680.9399999999996</v>
      </c>
      <c r="X7" s="126">
        <f t="shared" si="4"/>
        <v>-4680.9399999999996</v>
      </c>
      <c r="Y7" s="126">
        <f t="shared" si="5"/>
        <v>-220000</v>
      </c>
    </row>
    <row r="8" spans="1:25" ht="45.75" customHeight="1">
      <c r="A8" s="6" t="s">
        <v>4</v>
      </c>
      <c r="B8" s="47"/>
      <c r="C8" s="5"/>
      <c r="D8" s="48"/>
      <c r="E8" s="129">
        <v>135.6</v>
      </c>
      <c r="G8" s="32" t="s">
        <v>5</v>
      </c>
      <c r="H8" s="32" t="s">
        <v>87</v>
      </c>
      <c r="I8" s="33">
        <v>135.6</v>
      </c>
      <c r="J8" s="34" t="e">
        <f t="shared" si="0"/>
        <v>#VALUE!</v>
      </c>
      <c r="K8" s="49">
        <f t="shared" si="1"/>
        <v>135.6</v>
      </c>
      <c r="L8" s="49"/>
      <c r="M8" s="32" t="s">
        <v>5</v>
      </c>
      <c r="N8" s="32" t="s">
        <v>87</v>
      </c>
      <c r="O8" s="33">
        <v>135.6</v>
      </c>
      <c r="P8" s="34" t="e">
        <f t="shared" si="2"/>
        <v>#VALUE!</v>
      </c>
      <c r="Q8" s="49">
        <f t="shared" si="3"/>
        <v>135.6</v>
      </c>
      <c r="U8" s="50" t="s">
        <v>5</v>
      </c>
      <c r="V8" s="50" t="s">
        <v>87</v>
      </c>
      <c r="W8" s="51">
        <v>135.6</v>
      </c>
      <c r="X8" s="31">
        <f t="shared" si="4"/>
        <v>-135.6</v>
      </c>
      <c r="Y8" s="31" t="e">
        <f t="shared" si="5"/>
        <v>#VALUE!</v>
      </c>
    </row>
    <row r="9" spans="1:25" ht="45.75" customHeight="1">
      <c r="A9" s="91" t="s">
        <v>60</v>
      </c>
      <c r="B9" s="91" t="s">
        <v>88</v>
      </c>
      <c r="C9" s="5"/>
      <c r="D9" s="41"/>
      <c r="E9" s="49">
        <v>7616.62</v>
      </c>
      <c r="G9" s="32" t="s">
        <v>7</v>
      </c>
      <c r="H9" s="32" t="s">
        <v>70</v>
      </c>
      <c r="I9" s="33">
        <v>7616.62</v>
      </c>
      <c r="J9" s="34">
        <f t="shared" si="0"/>
        <v>-2201</v>
      </c>
      <c r="K9" s="49">
        <f t="shared" si="1"/>
        <v>7616.62</v>
      </c>
      <c r="L9" s="49"/>
      <c r="M9" s="32" t="s">
        <v>7</v>
      </c>
      <c r="N9" s="32" t="s">
        <v>70</v>
      </c>
      <c r="O9" s="33">
        <v>7749.58</v>
      </c>
      <c r="P9" s="34">
        <f t="shared" si="2"/>
        <v>-2201</v>
      </c>
      <c r="Q9" s="49">
        <f t="shared" si="3"/>
        <v>7749.58</v>
      </c>
      <c r="U9" s="50" t="s">
        <v>7</v>
      </c>
      <c r="V9" s="50" t="s">
        <v>70</v>
      </c>
      <c r="W9" s="51">
        <v>8475.4699999999993</v>
      </c>
      <c r="X9" s="31">
        <f t="shared" si="4"/>
        <v>-8475.4699999999993</v>
      </c>
      <c r="Y9" s="31">
        <f t="shared" si="5"/>
        <v>-2201</v>
      </c>
    </row>
    <row r="10" spans="1:25" ht="45.75" customHeight="1">
      <c r="A10" s="63" t="s">
        <v>19</v>
      </c>
      <c r="B10" s="63" t="s">
        <v>89</v>
      </c>
      <c r="C10" s="5"/>
      <c r="D10" s="41"/>
      <c r="E10" s="49">
        <v>3922.87</v>
      </c>
      <c r="G10" s="32" t="s">
        <v>6</v>
      </c>
      <c r="H10" s="32" t="s">
        <v>71</v>
      </c>
      <c r="I10" s="33">
        <v>3922.87</v>
      </c>
      <c r="J10" s="34">
        <f t="shared" si="0"/>
        <v>-220100</v>
      </c>
      <c r="K10" s="49">
        <f t="shared" si="1"/>
        <v>3922.87</v>
      </c>
      <c r="L10" s="49">
        <v>750</v>
      </c>
      <c r="M10" s="32" t="s">
        <v>6</v>
      </c>
      <c r="N10" s="32" t="s">
        <v>71</v>
      </c>
      <c r="O10" s="33">
        <v>4041.81</v>
      </c>
      <c r="P10" s="34">
        <f t="shared" si="2"/>
        <v>-220100</v>
      </c>
      <c r="Q10" s="49">
        <f t="shared" si="3"/>
        <v>4041.81</v>
      </c>
      <c r="U10" s="50" t="s">
        <v>6</v>
      </c>
      <c r="V10" s="50" t="s">
        <v>71</v>
      </c>
      <c r="W10" s="51">
        <v>4680.9399999999996</v>
      </c>
      <c r="X10" s="31">
        <f t="shared" si="4"/>
        <v>-4680.9399999999996</v>
      </c>
      <c r="Y10" s="31">
        <f t="shared" si="5"/>
        <v>-220100</v>
      </c>
    </row>
    <row r="11" spans="1:25" ht="45.75" customHeight="1">
      <c r="A11" s="6" t="s">
        <v>4</v>
      </c>
      <c r="B11" s="47"/>
      <c r="C11" s="5"/>
      <c r="D11" s="48"/>
      <c r="E11" s="129">
        <v>135.6</v>
      </c>
      <c r="G11" s="32" t="s">
        <v>5</v>
      </c>
      <c r="H11" s="32" t="s">
        <v>87</v>
      </c>
      <c r="I11" s="33">
        <v>135.6</v>
      </c>
      <c r="J11" s="34" t="e">
        <f t="shared" si="0"/>
        <v>#VALUE!</v>
      </c>
      <c r="K11" s="49">
        <f t="shared" si="1"/>
        <v>135.6</v>
      </c>
      <c r="L11" s="49"/>
      <c r="M11" s="32" t="s">
        <v>5</v>
      </c>
      <c r="N11" s="32" t="s">
        <v>87</v>
      </c>
      <c r="O11" s="33">
        <v>135.6</v>
      </c>
      <c r="P11" s="34" t="e">
        <f t="shared" si="2"/>
        <v>#VALUE!</v>
      </c>
      <c r="Q11" s="49">
        <f t="shared" si="3"/>
        <v>135.6</v>
      </c>
      <c r="U11" s="50" t="s">
        <v>5</v>
      </c>
      <c r="V11" s="50" t="s">
        <v>87</v>
      </c>
      <c r="W11" s="51">
        <v>135.6</v>
      </c>
      <c r="X11" s="31">
        <f t="shared" si="4"/>
        <v>-135.6</v>
      </c>
      <c r="Y11" s="31" t="e">
        <f t="shared" si="5"/>
        <v>#VALUE!</v>
      </c>
    </row>
    <row r="12" spans="1:25" ht="45.75" customHeight="1">
      <c r="A12" s="211" t="s">
        <v>32</v>
      </c>
      <c r="B12" s="212"/>
      <c r="C12" s="9"/>
      <c r="G12" s="102" t="str">
        <f>""</f>
        <v/>
      </c>
      <c r="H12" s="102" t="str">
        <f>""</f>
        <v/>
      </c>
      <c r="I12" s="102" t="str">
        <f>""</f>
        <v/>
      </c>
      <c r="M12" s="102" t="str">
        <f>""</f>
        <v/>
      </c>
      <c r="N12" s="103" t="str">
        <f>""</f>
        <v/>
      </c>
      <c r="O12" s="102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9"/>
      <c r="U13" s="50" t="s">
        <v>3</v>
      </c>
      <c r="V13" s="50" t="s">
        <v>33</v>
      </c>
      <c r="W13" s="51">
        <v>19998</v>
      </c>
      <c r="X13" s="31">
        <f>C13-W13</f>
        <v>-19998</v>
      </c>
      <c r="Y13" s="31">
        <f>U13-A13</f>
        <v>232</v>
      </c>
    </row>
    <row r="14" spans="1:25" ht="19.5" customHeight="1">
      <c r="Q14" s="49"/>
      <c r="U14" s="50" t="s">
        <v>2</v>
      </c>
      <c r="V14" s="50" t="s">
        <v>34</v>
      </c>
      <c r="W14" s="51">
        <v>19998</v>
      </c>
      <c r="X14" s="31">
        <f>C14-W14</f>
        <v>-19998</v>
      </c>
      <c r="Y14" s="31">
        <f>U14-A14</f>
        <v>23203</v>
      </c>
    </row>
    <row r="15" spans="1:25" ht="19.5" customHeight="1">
      <c r="Q15" s="49"/>
      <c r="U15" s="50" t="s">
        <v>1</v>
      </c>
      <c r="V15" s="50" t="s">
        <v>35</v>
      </c>
      <c r="W15" s="51">
        <v>19998</v>
      </c>
      <c r="X15" s="31">
        <f>C15-W15</f>
        <v>-19998</v>
      </c>
      <c r="Y15" s="31">
        <f>U15-A15</f>
        <v>2320301</v>
      </c>
    </row>
    <row r="16" spans="1:25" ht="19.5" customHeight="1">
      <c r="Q16" s="49"/>
    </row>
    <row r="17" spans="17:17" ht="19.5" customHeight="1">
      <c r="Q17" s="49"/>
    </row>
    <row r="18" spans="17:17" ht="19.5" customHeight="1">
      <c r="Q18" s="49"/>
    </row>
    <row r="19" spans="17:17" ht="19.5" customHeight="1">
      <c r="Q19" s="49"/>
    </row>
    <row r="20" spans="17:17" ht="19.5" customHeight="1">
      <c r="Q20" s="49"/>
    </row>
    <row r="21" spans="17:17" ht="19.5" customHeight="1">
      <c r="Q21" s="49"/>
    </row>
    <row r="22" spans="17:17" ht="19.5" customHeight="1">
      <c r="Q22" s="49"/>
    </row>
    <row r="23" spans="17:17" ht="19.5" customHeight="1">
      <c r="Q23" s="49"/>
    </row>
    <row r="24" spans="17:17" ht="19.5" customHeight="1">
      <c r="Q24" s="49"/>
    </row>
    <row r="25" spans="17:17" ht="19.5" customHeight="1">
      <c r="Q25" s="49"/>
    </row>
    <row r="26" spans="17:17" ht="19.5" customHeight="1">
      <c r="Q26" s="49"/>
    </row>
    <row r="27" spans="17:17" ht="19.5" customHeight="1">
      <c r="Q27" s="49"/>
    </row>
    <row r="28" spans="17:17" ht="19.5" customHeight="1">
      <c r="Q28" s="49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tabSelected="1" workbookViewId="0">
      <selection activeCell="AE9" sqref="AE9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1.75" customHeight="1">
      <c r="A1" s="30" t="s">
        <v>174</v>
      </c>
      <c r="B1" s="30"/>
    </row>
    <row r="2" spans="1:24" ht="51.75" customHeight="1">
      <c r="A2" s="217" t="s">
        <v>157</v>
      </c>
      <c r="B2" s="218"/>
      <c r="F2" s="31"/>
      <c r="G2" s="31"/>
      <c r="H2" s="31"/>
    </row>
    <row r="3" spans="1:24">
      <c r="B3" s="94" t="s">
        <v>64</v>
      </c>
      <c r="D3" s="31">
        <v>12.11</v>
      </c>
      <c r="F3" s="31">
        <v>12.22</v>
      </c>
      <c r="G3" s="31"/>
      <c r="H3" s="31"/>
      <c r="L3" s="31">
        <v>1.2</v>
      </c>
    </row>
    <row r="4" spans="1:24" s="96" customFormat="1" ht="39.75" customHeight="1">
      <c r="A4" s="23" t="s">
        <v>151</v>
      </c>
      <c r="B4" s="23" t="s">
        <v>257</v>
      </c>
      <c r="C4" s="95"/>
      <c r="F4" s="97" t="s">
        <v>66</v>
      </c>
      <c r="G4" s="97" t="s">
        <v>67</v>
      </c>
      <c r="H4" s="97" t="s">
        <v>68</v>
      </c>
      <c r="I4" s="98"/>
      <c r="L4" s="97" t="s">
        <v>66</v>
      </c>
      <c r="M4" s="99" t="s">
        <v>67</v>
      </c>
      <c r="N4" s="97" t="s">
        <v>68</v>
      </c>
    </row>
    <row r="5" spans="1:24" ht="39.75" customHeight="1">
      <c r="A5" s="100" t="s">
        <v>118</v>
      </c>
      <c r="B5" s="52"/>
      <c r="C5" s="41">
        <v>105429</v>
      </c>
      <c r="D5" s="101">
        <v>595734.14</v>
      </c>
      <c r="E5" s="31">
        <f>104401+13602</f>
        <v>118003</v>
      </c>
      <c r="F5" s="32" t="s">
        <v>8</v>
      </c>
      <c r="G5" s="32" t="s">
        <v>69</v>
      </c>
      <c r="H5" s="33">
        <v>596221.15</v>
      </c>
      <c r="I5" s="34" t="e">
        <f>F5-A5</f>
        <v>#VALUE!</v>
      </c>
      <c r="J5" s="49" t="e">
        <f>H5-#REF!</f>
        <v>#REF!</v>
      </c>
      <c r="K5" s="49">
        <v>75943</v>
      </c>
      <c r="L5" s="32" t="s">
        <v>8</v>
      </c>
      <c r="M5" s="32" t="s">
        <v>69</v>
      </c>
      <c r="N5" s="33">
        <v>643048.94999999995</v>
      </c>
      <c r="O5" s="34" t="e">
        <f>L5-A5</f>
        <v>#VALUE!</v>
      </c>
      <c r="P5" s="49" t="e">
        <f>N5-#REF!</f>
        <v>#REF!</v>
      </c>
      <c r="R5" s="31">
        <v>717759</v>
      </c>
      <c r="T5" s="50" t="s">
        <v>8</v>
      </c>
      <c r="U5" s="50" t="s">
        <v>69</v>
      </c>
      <c r="V5" s="51">
        <v>659380.53</v>
      </c>
      <c r="W5" s="31" t="e">
        <f>#REF!-V5</f>
        <v>#REF!</v>
      </c>
      <c r="X5" s="31" t="e">
        <f>T5-A5</f>
        <v>#VALUE!</v>
      </c>
    </row>
    <row r="6" spans="1:24" ht="39.75" customHeight="1">
      <c r="A6" s="100" t="s">
        <v>119</v>
      </c>
      <c r="B6" s="52"/>
      <c r="C6" s="41"/>
      <c r="D6" s="101"/>
      <c r="J6" s="49"/>
      <c r="K6" s="49"/>
      <c r="L6" s="32"/>
      <c r="M6" s="32"/>
      <c r="N6" s="33"/>
      <c r="O6" s="34"/>
      <c r="P6" s="49"/>
      <c r="T6" s="50"/>
      <c r="U6" s="50"/>
      <c r="V6" s="51"/>
    </row>
    <row r="7" spans="1:24" ht="39.75" customHeight="1">
      <c r="A7" s="100" t="s">
        <v>120</v>
      </c>
      <c r="B7" s="52"/>
      <c r="C7" s="41"/>
      <c r="D7" s="101"/>
      <c r="J7" s="49"/>
      <c r="K7" s="49"/>
      <c r="L7" s="32"/>
      <c r="M7" s="32"/>
      <c r="N7" s="33"/>
      <c r="O7" s="34"/>
      <c r="P7" s="49"/>
      <c r="T7" s="50"/>
      <c r="U7" s="50"/>
      <c r="V7" s="51"/>
    </row>
    <row r="8" spans="1:24" ht="39.75" customHeight="1">
      <c r="A8" s="100" t="s">
        <v>121</v>
      </c>
      <c r="B8" s="52"/>
      <c r="C8" s="41"/>
      <c r="D8" s="101"/>
      <c r="J8" s="49"/>
      <c r="K8" s="49"/>
      <c r="L8" s="32"/>
      <c r="M8" s="32"/>
      <c r="N8" s="33"/>
      <c r="O8" s="34"/>
      <c r="P8" s="49"/>
      <c r="T8" s="50"/>
      <c r="U8" s="50"/>
      <c r="V8" s="51"/>
    </row>
    <row r="9" spans="1:24" ht="39.75" customHeight="1">
      <c r="A9" s="100" t="s">
        <v>122</v>
      </c>
      <c r="B9" s="52"/>
      <c r="C9" s="41"/>
      <c r="D9" s="101"/>
      <c r="J9" s="49"/>
      <c r="K9" s="49"/>
      <c r="L9" s="32"/>
      <c r="M9" s="32"/>
      <c r="N9" s="33"/>
      <c r="O9" s="34"/>
      <c r="P9" s="49"/>
      <c r="T9" s="50"/>
      <c r="U9" s="50"/>
      <c r="V9" s="51"/>
    </row>
    <row r="10" spans="1:24" ht="39.75" customHeight="1">
      <c r="A10" s="100" t="s">
        <v>0</v>
      </c>
      <c r="B10" s="52"/>
      <c r="C10" s="41"/>
      <c r="D10" s="101"/>
      <c r="J10" s="49"/>
      <c r="K10" s="49"/>
      <c r="L10" s="32"/>
      <c r="M10" s="32"/>
      <c r="N10" s="33"/>
      <c r="O10" s="34"/>
      <c r="P10" s="49"/>
      <c r="T10" s="50"/>
      <c r="U10" s="50"/>
      <c r="V10" s="51"/>
    </row>
    <row r="11" spans="1:24" ht="39.75" customHeight="1">
      <c r="A11" s="100" t="s">
        <v>117</v>
      </c>
      <c r="B11" s="6"/>
      <c r="C11" s="41"/>
      <c r="D11" s="49"/>
      <c r="J11" s="49"/>
      <c r="K11" s="49"/>
      <c r="L11" s="32"/>
      <c r="M11" s="32"/>
      <c r="N11" s="33"/>
      <c r="O11" s="34"/>
      <c r="P11" s="49"/>
      <c r="T11" s="50"/>
      <c r="U11" s="50"/>
      <c r="V11" s="51"/>
    </row>
    <row r="12" spans="1:24" ht="39.75" customHeight="1">
      <c r="A12" s="36" t="s">
        <v>72</v>
      </c>
      <c r="B12" s="52"/>
      <c r="F12" s="102" t="str">
        <f>""</f>
        <v/>
      </c>
      <c r="G12" s="102" t="str">
        <f>""</f>
        <v/>
      </c>
      <c r="H12" s="102" t="str">
        <f>""</f>
        <v/>
      </c>
      <c r="L12" s="102" t="str">
        <f>""</f>
        <v/>
      </c>
      <c r="M12" s="103" t="str">
        <f>""</f>
        <v/>
      </c>
      <c r="N12" s="102" t="str">
        <f>""</f>
        <v/>
      </c>
      <c r="V12" s="104" t="e">
        <f>V13+#REF!+#REF!+#REF!+#REF!+#REF!+#REF!+#REF!+#REF!+#REF!+#REF!+#REF!+#REF!+#REF!+#REF!+#REF!+#REF!+#REF!+#REF!+#REF!+#REF!</f>
        <v>#REF!</v>
      </c>
      <c r="W12" s="104" t="e">
        <f>W13+#REF!+#REF!+#REF!+#REF!+#REF!+#REF!+#REF!+#REF!+#REF!+#REF!+#REF!+#REF!+#REF!+#REF!+#REF!+#REF!+#REF!+#REF!+#REF!+#REF!</f>
        <v>#REF!</v>
      </c>
    </row>
    <row r="13" spans="1:24" ht="19.5" customHeight="1">
      <c r="P13" s="49"/>
      <c r="T13" s="50" t="s">
        <v>3</v>
      </c>
      <c r="U13" s="50" t="s">
        <v>33</v>
      </c>
      <c r="V13" s="51">
        <v>19998</v>
      </c>
      <c r="W13" s="31" t="e">
        <f>#REF!-V13</f>
        <v>#REF!</v>
      </c>
      <c r="X13" s="31">
        <f>T13-A13</f>
        <v>232</v>
      </c>
    </row>
    <row r="14" spans="1:24" ht="19.5" customHeight="1">
      <c r="P14" s="49"/>
      <c r="T14" s="50" t="s">
        <v>2</v>
      </c>
      <c r="U14" s="50" t="s">
        <v>34</v>
      </c>
      <c r="V14" s="51">
        <v>19998</v>
      </c>
      <c r="W14" s="31" t="e">
        <f>#REF!-V14</f>
        <v>#REF!</v>
      </c>
      <c r="X14" s="31">
        <f>T14-A14</f>
        <v>23203</v>
      </c>
    </row>
    <row r="15" spans="1:24" ht="19.5" customHeight="1">
      <c r="P15" s="49"/>
      <c r="T15" s="50" t="s">
        <v>1</v>
      </c>
      <c r="U15" s="50" t="s">
        <v>35</v>
      </c>
      <c r="V15" s="51">
        <v>19998</v>
      </c>
      <c r="W15" s="31" t="e">
        <f>#REF!-V15</f>
        <v>#REF!</v>
      </c>
      <c r="X15" s="31">
        <f>T15-A15</f>
        <v>2320301</v>
      </c>
    </row>
    <row r="16" spans="1:24" ht="19.5" customHeight="1">
      <c r="P16" s="49"/>
    </row>
    <row r="17" spans="16:16" s="31" customFormat="1" ht="19.5" customHeight="1">
      <c r="P17" s="49"/>
    </row>
    <row r="18" spans="16:16" s="31" customFormat="1" ht="19.5" customHeight="1">
      <c r="P18" s="49"/>
    </row>
    <row r="19" spans="16:16" s="31" customFormat="1" ht="19.5" customHeight="1">
      <c r="P19" s="49"/>
    </row>
    <row r="20" spans="16:16" s="31" customFormat="1" ht="19.5" customHeight="1">
      <c r="P20" s="49"/>
    </row>
    <row r="21" spans="16:16" s="31" customFormat="1" ht="19.5" customHeight="1">
      <c r="P21" s="49"/>
    </row>
    <row r="22" spans="16:16" s="31" customFormat="1" ht="19.5" customHeight="1">
      <c r="P22" s="49"/>
    </row>
    <row r="23" spans="16:16" s="31" customFormat="1" ht="19.5" customHeight="1">
      <c r="P23" s="49"/>
    </row>
    <row r="24" spans="16:16" s="31" customFormat="1" ht="19.5" customHeight="1">
      <c r="P24" s="49"/>
    </row>
    <row r="25" spans="16:16" s="31" customFormat="1" ht="19.5" customHeight="1">
      <c r="P25" s="49"/>
    </row>
    <row r="26" spans="16:16" s="31" customFormat="1" ht="19.5" customHeight="1">
      <c r="P26" s="49"/>
    </row>
    <row r="27" spans="16:16" s="31" customFormat="1" ht="19.5" customHeight="1">
      <c r="P27" s="49"/>
    </row>
    <row r="28" spans="16:16" s="31" customFormat="1" ht="19.5" customHeight="1">
      <c r="P28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4" sqref="B4"/>
    </sheetView>
  </sheetViews>
  <sheetFormatPr defaultColWidth="7.875" defaultRowHeight="15.75"/>
  <cols>
    <col min="1" max="2" width="37.625" style="139" customWidth="1"/>
    <col min="3" max="3" width="8" style="139" bestFit="1" customWidth="1"/>
    <col min="4" max="4" width="7.875" style="139" bestFit="1" customWidth="1"/>
    <col min="5" max="5" width="8.5" style="139" hidden="1" customWidth="1"/>
    <col min="6" max="6" width="7.875" style="139" hidden="1" customWidth="1"/>
    <col min="7" max="254" width="7.875" style="139"/>
    <col min="255" max="255" width="35.75" style="139" customWidth="1"/>
    <col min="256" max="256" width="0" style="139" hidden="1" customWidth="1"/>
    <col min="257" max="258" width="12" style="139" customWidth="1"/>
    <col min="259" max="259" width="8" style="139" bestFit="1" customWidth="1"/>
    <col min="260" max="260" width="7.875" style="139" bestFit="1" customWidth="1"/>
    <col min="261" max="262" width="0" style="139" hidden="1" customWidth="1"/>
    <col min="263" max="510" width="7.875" style="139"/>
    <col min="511" max="511" width="35.75" style="139" customWidth="1"/>
    <col min="512" max="512" width="0" style="139" hidden="1" customWidth="1"/>
    <col min="513" max="514" width="12" style="139" customWidth="1"/>
    <col min="515" max="515" width="8" style="139" bestFit="1" customWidth="1"/>
    <col min="516" max="516" width="7.875" style="139" bestFit="1" customWidth="1"/>
    <col min="517" max="518" width="0" style="139" hidden="1" customWidth="1"/>
    <col min="519" max="766" width="7.875" style="139"/>
    <col min="767" max="767" width="35.75" style="139" customWidth="1"/>
    <col min="768" max="768" width="0" style="139" hidden="1" customWidth="1"/>
    <col min="769" max="770" width="12" style="139" customWidth="1"/>
    <col min="771" max="771" width="8" style="139" bestFit="1" customWidth="1"/>
    <col min="772" max="772" width="7.875" style="139" bestFit="1" customWidth="1"/>
    <col min="773" max="774" width="0" style="139" hidden="1" customWidth="1"/>
    <col min="775" max="1022" width="7.875" style="139"/>
    <col min="1023" max="1023" width="35.75" style="139" customWidth="1"/>
    <col min="1024" max="1024" width="0" style="139" hidden="1" customWidth="1"/>
    <col min="1025" max="1026" width="12" style="139" customWidth="1"/>
    <col min="1027" max="1027" width="8" style="139" bestFit="1" customWidth="1"/>
    <col min="1028" max="1028" width="7.875" style="139" bestFit="1" customWidth="1"/>
    <col min="1029" max="1030" width="0" style="139" hidden="1" customWidth="1"/>
    <col min="1031" max="1278" width="7.875" style="139"/>
    <col min="1279" max="1279" width="35.75" style="139" customWidth="1"/>
    <col min="1280" max="1280" width="0" style="139" hidden="1" customWidth="1"/>
    <col min="1281" max="1282" width="12" style="139" customWidth="1"/>
    <col min="1283" max="1283" width="8" style="139" bestFit="1" customWidth="1"/>
    <col min="1284" max="1284" width="7.875" style="139" bestFit="1" customWidth="1"/>
    <col min="1285" max="1286" width="0" style="139" hidden="1" customWidth="1"/>
    <col min="1287" max="1534" width="7.875" style="139"/>
    <col min="1535" max="1535" width="35.75" style="139" customWidth="1"/>
    <col min="1536" max="1536" width="0" style="139" hidden="1" customWidth="1"/>
    <col min="1537" max="1538" width="12" style="139" customWidth="1"/>
    <col min="1539" max="1539" width="8" style="139" bestFit="1" customWidth="1"/>
    <col min="1540" max="1540" width="7.875" style="139" bestFit="1" customWidth="1"/>
    <col min="1541" max="1542" width="0" style="139" hidden="1" customWidth="1"/>
    <col min="1543" max="1790" width="7.875" style="139"/>
    <col min="1791" max="1791" width="35.75" style="139" customWidth="1"/>
    <col min="1792" max="1792" width="0" style="139" hidden="1" customWidth="1"/>
    <col min="1793" max="1794" width="12" style="139" customWidth="1"/>
    <col min="1795" max="1795" width="8" style="139" bestFit="1" customWidth="1"/>
    <col min="1796" max="1796" width="7.875" style="139" bestFit="1" customWidth="1"/>
    <col min="1797" max="1798" width="0" style="139" hidden="1" customWidth="1"/>
    <col min="1799" max="2046" width="7.875" style="139"/>
    <col min="2047" max="2047" width="35.75" style="139" customWidth="1"/>
    <col min="2048" max="2048" width="0" style="139" hidden="1" customWidth="1"/>
    <col min="2049" max="2050" width="12" style="139" customWidth="1"/>
    <col min="2051" max="2051" width="8" style="139" bestFit="1" customWidth="1"/>
    <col min="2052" max="2052" width="7.875" style="139" bestFit="1" customWidth="1"/>
    <col min="2053" max="2054" width="0" style="139" hidden="1" customWidth="1"/>
    <col min="2055" max="2302" width="7.875" style="139"/>
    <col min="2303" max="2303" width="35.75" style="139" customWidth="1"/>
    <col min="2304" max="2304" width="0" style="139" hidden="1" customWidth="1"/>
    <col min="2305" max="2306" width="12" style="139" customWidth="1"/>
    <col min="2307" max="2307" width="8" style="139" bestFit="1" customWidth="1"/>
    <col min="2308" max="2308" width="7.875" style="139" bestFit="1" customWidth="1"/>
    <col min="2309" max="2310" width="0" style="139" hidden="1" customWidth="1"/>
    <col min="2311" max="2558" width="7.875" style="139"/>
    <col min="2559" max="2559" width="35.75" style="139" customWidth="1"/>
    <col min="2560" max="2560" width="0" style="139" hidden="1" customWidth="1"/>
    <col min="2561" max="2562" width="12" style="139" customWidth="1"/>
    <col min="2563" max="2563" width="8" style="139" bestFit="1" customWidth="1"/>
    <col min="2564" max="2564" width="7.875" style="139" bestFit="1" customWidth="1"/>
    <col min="2565" max="2566" width="0" style="139" hidden="1" customWidth="1"/>
    <col min="2567" max="2814" width="7.875" style="139"/>
    <col min="2815" max="2815" width="35.75" style="139" customWidth="1"/>
    <col min="2816" max="2816" width="0" style="139" hidden="1" customWidth="1"/>
    <col min="2817" max="2818" width="12" style="139" customWidth="1"/>
    <col min="2819" max="2819" width="8" style="139" bestFit="1" customWidth="1"/>
    <col min="2820" max="2820" width="7.875" style="139" bestFit="1" customWidth="1"/>
    <col min="2821" max="2822" width="0" style="139" hidden="1" customWidth="1"/>
    <col min="2823" max="3070" width="7.875" style="139"/>
    <col min="3071" max="3071" width="35.75" style="139" customWidth="1"/>
    <col min="3072" max="3072" width="0" style="139" hidden="1" customWidth="1"/>
    <col min="3073" max="3074" width="12" style="139" customWidth="1"/>
    <col min="3075" max="3075" width="8" style="139" bestFit="1" customWidth="1"/>
    <col min="3076" max="3076" width="7.875" style="139" bestFit="1" customWidth="1"/>
    <col min="3077" max="3078" width="0" style="139" hidden="1" customWidth="1"/>
    <col min="3079" max="3326" width="7.875" style="139"/>
    <col min="3327" max="3327" width="35.75" style="139" customWidth="1"/>
    <col min="3328" max="3328" width="0" style="139" hidden="1" customWidth="1"/>
    <col min="3329" max="3330" width="12" style="139" customWidth="1"/>
    <col min="3331" max="3331" width="8" style="139" bestFit="1" customWidth="1"/>
    <col min="3332" max="3332" width="7.875" style="139" bestFit="1" customWidth="1"/>
    <col min="3333" max="3334" width="0" style="139" hidden="1" customWidth="1"/>
    <col min="3335" max="3582" width="7.875" style="139"/>
    <col min="3583" max="3583" width="35.75" style="139" customWidth="1"/>
    <col min="3584" max="3584" width="0" style="139" hidden="1" customWidth="1"/>
    <col min="3585" max="3586" width="12" style="139" customWidth="1"/>
    <col min="3587" max="3587" width="8" style="139" bestFit="1" customWidth="1"/>
    <col min="3588" max="3588" width="7.875" style="139" bestFit="1" customWidth="1"/>
    <col min="3589" max="3590" width="0" style="139" hidden="1" customWidth="1"/>
    <col min="3591" max="3838" width="7.875" style="139"/>
    <col min="3839" max="3839" width="35.75" style="139" customWidth="1"/>
    <col min="3840" max="3840" width="0" style="139" hidden="1" customWidth="1"/>
    <col min="3841" max="3842" width="12" style="139" customWidth="1"/>
    <col min="3843" max="3843" width="8" style="139" bestFit="1" customWidth="1"/>
    <col min="3844" max="3844" width="7.875" style="139" bestFit="1" customWidth="1"/>
    <col min="3845" max="3846" width="0" style="139" hidden="1" customWidth="1"/>
    <col min="3847" max="4094" width="7.875" style="139"/>
    <col min="4095" max="4095" width="35.75" style="139" customWidth="1"/>
    <col min="4096" max="4096" width="0" style="139" hidden="1" customWidth="1"/>
    <col min="4097" max="4098" width="12" style="139" customWidth="1"/>
    <col min="4099" max="4099" width="8" style="139" bestFit="1" customWidth="1"/>
    <col min="4100" max="4100" width="7.875" style="139" bestFit="1" customWidth="1"/>
    <col min="4101" max="4102" width="0" style="139" hidden="1" customWidth="1"/>
    <col min="4103" max="4350" width="7.875" style="139"/>
    <col min="4351" max="4351" width="35.75" style="139" customWidth="1"/>
    <col min="4352" max="4352" width="0" style="139" hidden="1" customWidth="1"/>
    <col min="4353" max="4354" width="12" style="139" customWidth="1"/>
    <col min="4355" max="4355" width="8" style="139" bestFit="1" customWidth="1"/>
    <col min="4356" max="4356" width="7.875" style="139" bestFit="1" customWidth="1"/>
    <col min="4357" max="4358" width="0" style="139" hidden="1" customWidth="1"/>
    <col min="4359" max="4606" width="7.875" style="139"/>
    <col min="4607" max="4607" width="35.75" style="139" customWidth="1"/>
    <col min="4608" max="4608" width="0" style="139" hidden="1" customWidth="1"/>
    <col min="4609" max="4610" width="12" style="139" customWidth="1"/>
    <col min="4611" max="4611" width="8" style="139" bestFit="1" customWidth="1"/>
    <col min="4612" max="4612" width="7.875" style="139" bestFit="1" customWidth="1"/>
    <col min="4613" max="4614" width="0" style="139" hidden="1" customWidth="1"/>
    <col min="4615" max="4862" width="7.875" style="139"/>
    <col min="4863" max="4863" width="35.75" style="139" customWidth="1"/>
    <col min="4864" max="4864" width="0" style="139" hidden="1" customWidth="1"/>
    <col min="4865" max="4866" width="12" style="139" customWidth="1"/>
    <col min="4867" max="4867" width="8" style="139" bestFit="1" customWidth="1"/>
    <col min="4868" max="4868" width="7.875" style="139" bestFit="1" customWidth="1"/>
    <col min="4869" max="4870" width="0" style="139" hidden="1" customWidth="1"/>
    <col min="4871" max="5118" width="7.875" style="139"/>
    <col min="5119" max="5119" width="35.75" style="139" customWidth="1"/>
    <col min="5120" max="5120" width="0" style="139" hidden="1" customWidth="1"/>
    <col min="5121" max="5122" width="12" style="139" customWidth="1"/>
    <col min="5123" max="5123" width="8" style="139" bestFit="1" customWidth="1"/>
    <col min="5124" max="5124" width="7.875" style="139" bestFit="1" customWidth="1"/>
    <col min="5125" max="5126" width="0" style="139" hidden="1" customWidth="1"/>
    <col min="5127" max="5374" width="7.875" style="139"/>
    <col min="5375" max="5375" width="35.75" style="139" customWidth="1"/>
    <col min="5376" max="5376" width="0" style="139" hidden="1" customWidth="1"/>
    <col min="5377" max="5378" width="12" style="139" customWidth="1"/>
    <col min="5379" max="5379" width="8" style="139" bestFit="1" customWidth="1"/>
    <col min="5380" max="5380" width="7.875" style="139" bestFit="1" customWidth="1"/>
    <col min="5381" max="5382" width="0" style="139" hidden="1" customWidth="1"/>
    <col min="5383" max="5630" width="7.875" style="139"/>
    <col min="5631" max="5631" width="35.75" style="139" customWidth="1"/>
    <col min="5632" max="5632" width="0" style="139" hidden="1" customWidth="1"/>
    <col min="5633" max="5634" width="12" style="139" customWidth="1"/>
    <col min="5635" max="5635" width="8" style="139" bestFit="1" customWidth="1"/>
    <col min="5636" max="5636" width="7.875" style="139" bestFit="1" customWidth="1"/>
    <col min="5637" max="5638" width="0" style="139" hidden="1" customWidth="1"/>
    <col min="5639" max="5886" width="7.875" style="139"/>
    <col min="5887" max="5887" width="35.75" style="139" customWidth="1"/>
    <col min="5888" max="5888" width="0" style="139" hidden="1" customWidth="1"/>
    <col min="5889" max="5890" width="12" style="139" customWidth="1"/>
    <col min="5891" max="5891" width="8" style="139" bestFit="1" customWidth="1"/>
    <col min="5892" max="5892" width="7.875" style="139" bestFit="1" customWidth="1"/>
    <col min="5893" max="5894" width="0" style="139" hidden="1" customWidth="1"/>
    <col min="5895" max="6142" width="7.875" style="139"/>
    <col min="6143" max="6143" width="35.75" style="139" customWidth="1"/>
    <col min="6144" max="6144" width="0" style="139" hidden="1" customWidth="1"/>
    <col min="6145" max="6146" width="12" style="139" customWidth="1"/>
    <col min="6147" max="6147" width="8" style="139" bestFit="1" customWidth="1"/>
    <col min="6148" max="6148" width="7.875" style="139" bestFit="1" customWidth="1"/>
    <col min="6149" max="6150" width="0" style="139" hidden="1" customWidth="1"/>
    <col min="6151" max="6398" width="7.875" style="139"/>
    <col min="6399" max="6399" width="35.75" style="139" customWidth="1"/>
    <col min="6400" max="6400" width="0" style="139" hidden="1" customWidth="1"/>
    <col min="6401" max="6402" width="12" style="139" customWidth="1"/>
    <col min="6403" max="6403" width="8" style="139" bestFit="1" customWidth="1"/>
    <col min="6404" max="6404" width="7.875" style="139" bestFit="1" customWidth="1"/>
    <col min="6405" max="6406" width="0" style="139" hidden="1" customWidth="1"/>
    <col min="6407" max="6654" width="7.875" style="139"/>
    <col min="6655" max="6655" width="35.75" style="139" customWidth="1"/>
    <col min="6656" max="6656" width="0" style="139" hidden="1" customWidth="1"/>
    <col min="6657" max="6658" width="12" style="139" customWidth="1"/>
    <col min="6659" max="6659" width="8" style="139" bestFit="1" customWidth="1"/>
    <col min="6660" max="6660" width="7.875" style="139" bestFit="1" customWidth="1"/>
    <col min="6661" max="6662" width="0" style="139" hidden="1" customWidth="1"/>
    <col min="6663" max="6910" width="7.875" style="139"/>
    <col min="6911" max="6911" width="35.75" style="139" customWidth="1"/>
    <col min="6912" max="6912" width="0" style="139" hidden="1" customWidth="1"/>
    <col min="6913" max="6914" width="12" style="139" customWidth="1"/>
    <col min="6915" max="6915" width="8" style="139" bestFit="1" customWidth="1"/>
    <col min="6916" max="6916" width="7.875" style="139" bestFit="1" customWidth="1"/>
    <col min="6917" max="6918" width="0" style="139" hidden="1" customWidth="1"/>
    <col min="6919" max="7166" width="7.875" style="139"/>
    <col min="7167" max="7167" width="35.75" style="139" customWidth="1"/>
    <col min="7168" max="7168" width="0" style="139" hidden="1" customWidth="1"/>
    <col min="7169" max="7170" width="12" style="139" customWidth="1"/>
    <col min="7171" max="7171" width="8" style="139" bestFit="1" customWidth="1"/>
    <col min="7172" max="7172" width="7.875" style="139" bestFit="1" customWidth="1"/>
    <col min="7173" max="7174" width="0" style="139" hidden="1" customWidth="1"/>
    <col min="7175" max="7422" width="7.875" style="139"/>
    <col min="7423" max="7423" width="35.75" style="139" customWidth="1"/>
    <col min="7424" max="7424" width="0" style="139" hidden="1" customWidth="1"/>
    <col min="7425" max="7426" width="12" style="139" customWidth="1"/>
    <col min="7427" max="7427" width="8" style="139" bestFit="1" customWidth="1"/>
    <col min="7428" max="7428" width="7.875" style="139" bestFit="1" customWidth="1"/>
    <col min="7429" max="7430" width="0" style="139" hidden="1" customWidth="1"/>
    <col min="7431" max="7678" width="7.875" style="139"/>
    <col min="7679" max="7679" width="35.75" style="139" customWidth="1"/>
    <col min="7680" max="7680" width="0" style="139" hidden="1" customWidth="1"/>
    <col min="7681" max="7682" width="12" style="139" customWidth="1"/>
    <col min="7683" max="7683" width="8" style="139" bestFit="1" customWidth="1"/>
    <col min="7684" max="7684" width="7.875" style="139" bestFit="1" customWidth="1"/>
    <col min="7685" max="7686" width="0" style="139" hidden="1" customWidth="1"/>
    <col min="7687" max="7934" width="7.875" style="139"/>
    <col min="7935" max="7935" width="35.75" style="139" customWidth="1"/>
    <col min="7936" max="7936" width="0" style="139" hidden="1" customWidth="1"/>
    <col min="7937" max="7938" width="12" style="139" customWidth="1"/>
    <col min="7939" max="7939" width="8" style="139" bestFit="1" customWidth="1"/>
    <col min="7940" max="7940" width="7.875" style="139" bestFit="1" customWidth="1"/>
    <col min="7941" max="7942" width="0" style="139" hidden="1" customWidth="1"/>
    <col min="7943" max="8190" width="7.875" style="139"/>
    <col min="8191" max="8191" width="35.75" style="139" customWidth="1"/>
    <col min="8192" max="8192" width="0" style="139" hidden="1" customWidth="1"/>
    <col min="8193" max="8194" width="12" style="139" customWidth="1"/>
    <col min="8195" max="8195" width="8" style="139" bestFit="1" customWidth="1"/>
    <col min="8196" max="8196" width="7.875" style="139" bestFit="1" customWidth="1"/>
    <col min="8197" max="8198" width="0" style="139" hidden="1" customWidth="1"/>
    <col min="8199" max="8446" width="7.875" style="139"/>
    <col min="8447" max="8447" width="35.75" style="139" customWidth="1"/>
    <col min="8448" max="8448" width="0" style="139" hidden="1" customWidth="1"/>
    <col min="8449" max="8450" width="12" style="139" customWidth="1"/>
    <col min="8451" max="8451" width="8" style="139" bestFit="1" customWidth="1"/>
    <col min="8452" max="8452" width="7.875" style="139" bestFit="1" customWidth="1"/>
    <col min="8453" max="8454" width="0" style="139" hidden="1" customWidth="1"/>
    <col min="8455" max="8702" width="7.875" style="139"/>
    <col min="8703" max="8703" width="35.75" style="139" customWidth="1"/>
    <col min="8704" max="8704" width="0" style="139" hidden="1" customWidth="1"/>
    <col min="8705" max="8706" width="12" style="139" customWidth="1"/>
    <col min="8707" max="8707" width="8" style="139" bestFit="1" customWidth="1"/>
    <col min="8708" max="8708" width="7.875" style="139" bestFit="1" customWidth="1"/>
    <col min="8709" max="8710" width="0" style="139" hidden="1" customWidth="1"/>
    <col min="8711" max="8958" width="7.875" style="139"/>
    <col min="8959" max="8959" width="35.75" style="139" customWidth="1"/>
    <col min="8960" max="8960" width="0" style="139" hidden="1" customWidth="1"/>
    <col min="8961" max="8962" width="12" style="139" customWidth="1"/>
    <col min="8963" max="8963" width="8" style="139" bestFit="1" customWidth="1"/>
    <col min="8964" max="8964" width="7.875" style="139" bestFit="1" customWidth="1"/>
    <col min="8965" max="8966" width="0" style="139" hidden="1" customWidth="1"/>
    <col min="8967" max="9214" width="7.875" style="139"/>
    <col min="9215" max="9215" width="35.75" style="139" customWidth="1"/>
    <col min="9216" max="9216" width="0" style="139" hidden="1" customWidth="1"/>
    <col min="9217" max="9218" width="12" style="139" customWidth="1"/>
    <col min="9219" max="9219" width="8" style="139" bestFit="1" customWidth="1"/>
    <col min="9220" max="9220" width="7.875" style="139" bestFit="1" customWidth="1"/>
    <col min="9221" max="9222" width="0" style="139" hidden="1" customWidth="1"/>
    <col min="9223" max="9470" width="7.875" style="139"/>
    <col min="9471" max="9471" width="35.75" style="139" customWidth="1"/>
    <col min="9472" max="9472" width="0" style="139" hidden="1" customWidth="1"/>
    <col min="9473" max="9474" width="12" style="139" customWidth="1"/>
    <col min="9475" max="9475" width="8" style="139" bestFit="1" customWidth="1"/>
    <col min="9476" max="9476" width="7.875" style="139" bestFit="1" customWidth="1"/>
    <col min="9477" max="9478" width="0" style="139" hidden="1" customWidth="1"/>
    <col min="9479" max="9726" width="7.875" style="139"/>
    <col min="9727" max="9727" width="35.75" style="139" customWidth="1"/>
    <col min="9728" max="9728" width="0" style="139" hidden="1" customWidth="1"/>
    <col min="9729" max="9730" width="12" style="139" customWidth="1"/>
    <col min="9731" max="9731" width="8" style="139" bestFit="1" customWidth="1"/>
    <col min="9732" max="9732" width="7.875" style="139" bestFit="1" customWidth="1"/>
    <col min="9733" max="9734" width="0" style="139" hidden="1" customWidth="1"/>
    <col min="9735" max="9982" width="7.875" style="139"/>
    <col min="9983" max="9983" width="35.75" style="139" customWidth="1"/>
    <col min="9984" max="9984" width="0" style="139" hidden="1" customWidth="1"/>
    <col min="9985" max="9986" width="12" style="139" customWidth="1"/>
    <col min="9987" max="9987" width="8" style="139" bestFit="1" customWidth="1"/>
    <col min="9988" max="9988" width="7.875" style="139" bestFit="1" customWidth="1"/>
    <col min="9989" max="9990" width="0" style="139" hidden="1" customWidth="1"/>
    <col min="9991" max="10238" width="7.875" style="139"/>
    <col min="10239" max="10239" width="35.75" style="139" customWidth="1"/>
    <col min="10240" max="10240" width="0" style="139" hidden="1" customWidth="1"/>
    <col min="10241" max="10242" width="12" style="139" customWidth="1"/>
    <col min="10243" max="10243" width="8" style="139" bestFit="1" customWidth="1"/>
    <col min="10244" max="10244" width="7.875" style="139" bestFit="1" customWidth="1"/>
    <col min="10245" max="10246" width="0" style="139" hidden="1" customWidth="1"/>
    <col min="10247" max="10494" width="7.875" style="139"/>
    <col min="10495" max="10495" width="35.75" style="139" customWidth="1"/>
    <col min="10496" max="10496" width="0" style="139" hidden="1" customWidth="1"/>
    <col min="10497" max="10498" width="12" style="139" customWidth="1"/>
    <col min="10499" max="10499" width="8" style="139" bestFit="1" customWidth="1"/>
    <col min="10500" max="10500" width="7.875" style="139" bestFit="1" customWidth="1"/>
    <col min="10501" max="10502" width="0" style="139" hidden="1" customWidth="1"/>
    <col min="10503" max="10750" width="7.875" style="139"/>
    <col min="10751" max="10751" width="35.75" style="139" customWidth="1"/>
    <col min="10752" max="10752" width="0" style="139" hidden="1" customWidth="1"/>
    <col min="10753" max="10754" width="12" style="139" customWidth="1"/>
    <col min="10755" max="10755" width="8" style="139" bestFit="1" customWidth="1"/>
    <col min="10756" max="10756" width="7.875" style="139" bestFit="1" customWidth="1"/>
    <col min="10757" max="10758" width="0" style="139" hidden="1" customWidth="1"/>
    <col min="10759" max="11006" width="7.875" style="139"/>
    <col min="11007" max="11007" width="35.75" style="139" customWidth="1"/>
    <col min="11008" max="11008" width="0" style="139" hidden="1" customWidth="1"/>
    <col min="11009" max="11010" width="12" style="139" customWidth="1"/>
    <col min="11011" max="11011" width="8" style="139" bestFit="1" customWidth="1"/>
    <col min="11012" max="11012" width="7.875" style="139" bestFit="1" customWidth="1"/>
    <col min="11013" max="11014" width="0" style="139" hidden="1" customWidth="1"/>
    <col min="11015" max="11262" width="7.875" style="139"/>
    <col min="11263" max="11263" width="35.75" style="139" customWidth="1"/>
    <col min="11264" max="11264" width="0" style="139" hidden="1" customWidth="1"/>
    <col min="11265" max="11266" width="12" style="139" customWidth="1"/>
    <col min="11267" max="11267" width="8" style="139" bestFit="1" customWidth="1"/>
    <col min="11268" max="11268" width="7.875" style="139" bestFit="1" customWidth="1"/>
    <col min="11269" max="11270" width="0" style="139" hidden="1" customWidth="1"/>
    <col min="11271" max="11518" width="7.875" style="139"/>
    <col min="11519" max="11519" width="35.75" style="139" customWidth="1"/>
    <col min="11520" max="11520" width="0" style="139" hidden="1" customWidth="1"/>
    <col min="11521" max="11522" width="12" style="139" customWidth="1"/>
    <col min="11523" max="11523" width="8" style="139" bestFit="1" customWidth="1"/>
    <col min="11524" max="11524" width="7.875" style="139" bestFit="1" customWidth="1"/>
    <col min="11525" max="11526" width="0" style="139" hidden="1" customWidth="1"/>
    <col min="11527" max="11774" width="7.875" style="139"/>
    <col min="11775" max="11775" width="35.75" style="139" customWidth="1"/>
    <col min="11776" max="11776" width="0" style="139" hidden="1" customWidth="1"/>
    <col min="11777" max="11778" width="12" style="139" customWidth="1"/>
    <col min="11779" max="11779" width="8" style="139" bestFit="1" customWidth="1"/>
    <col min="11780" max="11780" width="7.875" style="139" bestFit="1" customWidth="1"/>
    <col min="11781" max="11782" width="0" style="139" hidden="1" customWidth="1"/>
    <col min="11783" max="12030" width="7.875" style="139"/>
    <col min="12031" max="12031" width="35.75" style="139" customWidth="1"/>
    <col min="12032" max="12032" width="0" style="139" hidden="1" customWidth="1"/>
    <col min="12033" max="12034" width="12" style="139" customWidth="1"/>
    <col min="12035" max="12035" width="8" style="139" bestFit="1" customWidth="1"/>
    <col min="12036" max="12036" width="7.875" style="139" bestFit="1" customWidth="1"/>
    <col min="12037" max="12038" width="0" style="139" hidden="1" customWidth="1"/>
    <col min="12039" max="12286" width="7.875" style="139"/>
    <col min="12287" max="12287" width="35.75" style="139" customWidth="1"/>
    <col min="12288" max="12288" width="0" style="139" hidden="1" customWidth="1"/>
    <col min="12289" max="12290" width="12" style="139" customWidth="1"/>
    <col min="12291" max="12291" width="8" style="139" bestFit="1" customWidth="1"/>
    <col min="12292" max="12292" width="7.875" style="139" bestFit="1" customWidth="1"/>
    <col min="12293" max="12294" width="0" style="139" hidden="1" customWidth="1"/>
    <col min="12295" max="12542" width="7.875" style="139"/>
    <col min="12543" max="12543" width="35.75" style="139" customWidth="1"/>
    <col min="12544" max="12544" width="0" style="139" hidden="1" customWidth="1"/>
    <col min="12545" max="12546" width="12" style="139" customWidth="1"/>
    <col min="12547" max="12547" width="8" style="139" bestFit="1" customWidth="1"/>
    <col min="12548" max="12548" width="7.875" style="139" bestFit="1" customWidth="1"/>
    <col min="12549" max="12550" width="0" style="139" hidden="1" customWidth="1"/>
    <col min="12551" max="12798" width="7.875" style="139"/>
    <col min="12799" max="12799" width="35.75" style="139" customWidth="1"/>
    <col min="12800" max="12800" width="0" style="139" hidden="1" customWidth="1"/>
    <col min="12801" max="12802" width="12" style="139" customWidth="1"/>
    <col min="12803" max="12803" width="8" style="139" bestFit="1" customWidth="1"/>
    <col min="12804" max="12804" width="7.875" style="139" bestFit="1" customWidth="1"/>
    <col min="12805" max="12806" width="0" style="139" hidden="1" customWidth="1"/>
    <col min="12807" max="13054" width="7.875" style="139"/>
    <col min="13055" max="13055" width="35.75" style="139" customWidth="1"/>
    <col min="13056" max="13056" width="0" style="139" hidden="1" customWidth="1"/>
    <col min="13057" max="13058" width="12" style="139" customWidth="1"/>
    <col min="13059" max="13059" width="8" style="139" bestFit="1" customWidth="1"/>
    <col min="13060" max="13060" width="7.875" style="139" bestFit="1" customWidth="1"/>
    <col min="13061" max="13062" width="0" style="139" hidden="1" customWidth="1"/>
    <col min="13063" max="13310" width="7.875" style="139"/>
    <col min="13311" max="13311" width="35.75" style="139" customWidth="1"/>
    <col min="13312" max="13312" width="0" style="139" hidden="1" customWidth="1"/>
    <col min="13313" max="13314" width="12" style="139" customWidth="1"/>
    <col min="13315" max="13315" width="8" style="139" bestFit="1" customWidth="1"/>
    <col min="13316" max="13316" width="7.875" style="139" bestFit="1" customWidth="1"/>
    <col min="13317" max="13318" width="0" style="139" hidden="1" customWidth="1"/>
    <col min="13319" max="13566" width="7.875" style="139"/>
    <col min="13567" max="13567" width="35.75" style="139" customWidth="1"/>
    <col min="13568" max="13568" width="0" style="139" hidden="1" customWidth="1"/>
    <col min="13569" max="13570" width="12" style="139" customWidth="1"/>
    <col min="13571" max="13571" width="8" style="139" bestFit="1" customWidth="1"/>
    <col min="13572" max="13572" width="7.875" style="139" bestFit="1" customWidth="1"/>
    <col min="13573" max="13574" width="0" style="139" hidden="1" customWidth="1"/>
    <col min="13575" max="13822" width="7.875" style="139"/>
    <col min="13823" max="13823" width="35.75" style="139" customWidth="1"/>
    <col min="13824" max="13824" width="0" style="139" hidden="1" customWidth="1"/>
    <col min="13825" max="13826" width="12" style="139" customWidth="1"/>
    <col min="13827" max="13827" width="8" style="139" bestFit="1" customWidth="1"/>
    <col min="13828" max="13828" width="7.875" style="139" bestFit="1" customWidth="1"/>
    <col min="13829" max="13830" width="0" style="139" hidden="1" customWidth="1"/>
    <col min="13831" max="14078" width="7.875" style="139"/>
    <col min="14079" max="14079" width="35.75" style="139" customWidth="1"/>
    <col min="14080" max="14080" width="0" style="139" hidden="1" customWidth="1"/>
    <col min="14081" max="14082" width="12" style="139" customWidth="1"/>
    <col min="14083" max="14083" width="8" style="139" bestFit="1" customWidth="1"/>
    <col min="14084" max="14084" width="7.875" style="139" bestFit="1" customWidth="1"/>
    <col min="14085" max="14086" width="0" style="139" hidden="1" customWidth="1"/>
    <col min="14087" max="14334" width="7.875" style="139"/>
    <col min="14335" max="14335" width="35.75" style="139" customWidth="1"/>
    <col min="14336" max="14336" width="0" style="139" hidden="1" customWidth="1"/>
    <col min="14337" max="14338" width="12" style="139" customWidth="1"/>
    <col min="14339" max="14339" width="8" style="139" bestFit="1" customWidth="1"/>
    <col min="14340" max="14340" width="7.875" style="139" bestFit="1" customWidth="1"/>
    <col min="14341" max="14342" width="0" style="139" hidden="1" customWidth="1"/>
    <col min="14343" max="14590" width="7.875" style="139"/>
    <col min="14591" max="14591" width="35.75" style="139" customWidth="1"/>
    <col min="14592" max="14592" width="0" style="139" hidden="1" customWidth="1"/>
    <col min="14593" max="14594" width="12" style="139" customWidth="1"/>
    <col min="14595" max="14595" width="8" style="139" bestFit="1" customWidth="1"/>
    <col min="14596" max="14596" width="7.875" style="139" bestFit="1" customWidth="1"/>
    <col min="14597" max="14598" width="0" style="139" hidden="1" customWidth="1"/>
    <col min="14599" max="14846" width="7.875" style="139"/>
    <col min="14847" max="14847" width="35.75" style="139" customWidth="1"/>
    <col min="14848" max="14848" width="0" style="139" hidden="1" customWidth="1"/>
    <col min="14849" max="14850" width="12" style="139" customWidth="1"/>
    <col min="14851" max="14851" width="8" style="139" bestFit="1" customWidth="1"/>
    <col min="14852" max="14852" width="7.875" style="139" bestFit="1" customWidth="1"/>
    <col min="14853" max="14854" width="0" style="139" hidden="1" customWidth="1"/>
    <col min="14855" max="15102" width="7.875" style="139"/>
    <col min="15103" max="15103" width="35.75" style="139" customWidth="1"/>
    <col min="15104" max="15104" width="0" style="139" hidden="1" customWidth="1"/>
    <col min="15105" max="15106" width="12" style="139" customWidth="1"/>
    <col min="15107" max="15107" width="8" style="139" bestFit="1" customWidth="1"/>
    <col min="15108" max="15108" width="7.875" style="139" bestFit="1" customWidth="1"/>
    <col min="15109" max="15110" width="0" style="139" hidden="1" customWidth="1"/>
    <col min="15111" max="15358" width="7.875" style="139"/>
    <col min="15359" max="15359" width="35.75" style="139" customWidth="1"/>
    <col min="15360" max="15360" width="0" style="139" hidden="1" customWidth="1"/>
    <col min="15361" max="15362" width="12" style="139" customWidth="1"/>
    <col min="15363" max="15363" width="8" style="139" bestFit="1" customWidth="1"/>
    <col min="15364" max="15364" width="7.875" style="139" bestFit="1" customWidth="1"/>
    <col min="15365" max="15366" width="0" style="139" hidden="1" customWidth="1"/>
    <col min="15367" max="15614" width="7.875" style="139"/>
    <col min="15615" max="15615" width="35.75" style="139" customWidth="1"/>
    <col min="15616" max="15616" width="0" style="139" hidden="1" customWidth="1"/>
    <col min="15617" max="15618" width="12" style="139" customWidth="1"/>
    <col min="15619" max="15619" width="8" style="139" bestFit="1" customWidth="1"/>
    <col min="15620" max="15620" width="7.875" style="139" bestFit="1" customWidth="1"/>
    <col min="15621" max="15622" width="0" style="139" hidden="1" customWidth="1"/>
    <col min="15623" max="15870" width="7.875" style="139"/>
    <col min="15871" max="15871" width="35.75" style="139" customWidth="1"/>
    <col min="15872" max="15872" width="0" style="139" hidden="1" customWidth="1"/>
    <col min="15873" max="15874" width="12" style="139" customWidth="1"/>
    <col min="15875" max="15875" width="8" style="139" bestFit="1" customWidth="1"/>
    <col min="15876" max="15876" width="7.875" style="139" bestFit="1" customWidth="1"/>
    <col min="15877" max="15878" width="0" style="139" hidden="1" customWidth="1"/>
    <col min="15879" max="16126" width="7.875" style="139"/>
    <col min="16127" max="16127" width="35.75" style="139" customWidth="1"/>
    <col min="16128" max="16128" width="0" style="139" hidden="1" customWidth="1"/>
    <col min="16129" max="16130" width="12" style="139" customWidth="1"/>
    <col min="16131" max="16131" width="8" style="139" bestFit="1" customWidth="1"/>
    <col min="16132" max="16132" width="7.875" style="139" bestFit="1" customWidth="1"/>
    <col min="16133" max="16134" width="0" style="139" hidden="1" customWidth="1"/>
    <col min="16135" max="16384" width="7.875" style="139"/>
  </cols>
  <sheetData>
    <row r="1" spans="1:5" ht="27" customHeight="1">
      <c r="A1" s="163" t="s">
        <v>175</v>
      </c>
      <c r="B1" s="138"/>
    </row>
    <row r="2" spans="1:5" ht="39.950000000000003" customHeight="1">
      <c r="A2" s="140" t="s">
        <v>158</v>
      </c>
      <c r="B2" s="141"/>
    </row>
    <row r="3" spans="1:5" s="143" customFormat="1" ht="18.75" customHeight="1">
      <c r="A3" s="142"/>
      <c r="B3" s="94" t="s">
        <v>64</v>
      </c>
    </row>
    <row r="4" spans="1:5" s="146" customFormat="1" ht="53.25" customHeight="1">
      <c r="A4" s="144" t="s">
        <v>111</v>
      </c>
      <c r="B4" s="134" t="s">
        <v>258</v>
      </c>
      <c r="C4" s="145"/>
    </row>
    <row r="5" spans="1:5" s="149" customFormat="1" ht="53.25" customHeight="1">
      <c r="A5" s="147"/>
      <c r="B5" s="147"/>
      <c r="C5" s="148"/>
    </row>
    <row r="6" spans="1:5" s="143" customFormat="1" ht="53.25" customHeight="1">
      <c r="A6" s="147"/>
      <c r="B6" s="147"/>
      <c r="C6" s="150"/>
      <c r="E6" s="143">
        <v>988753</v>
      </c>
    </row>
    <row r="7" spans="1:5" s="143" customFormat="1" ht="53.25" customHeight="1">
      <c r="A7" s="147"/>
      <c r="B7" s="147"/>
      <c r="C7" s="150"/>
      <c r="E7" s="143">
        <v>822672</v>
      </c>
    </row>
    <row r="8" spans="1:5" s="154" customFormat="1" ht="53.25" customHeight="1">
      <c r="A8" s="151" t="s">
        <v>38</v>
      </c>
      <c r="B8" s="152"/>
      <c r="C8" s="153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>
      <selection activeCell="C9" sqref="C9"/>
    </sheetView>
  </sheetViews>
  <sheetFormatPr defaultRowHeight="15.75"/>
  <cols>
    <col min="1" max="1" width="17.125" style="68" customWidth="1"/>
    <col min="2" max="2" width="36.875" style="68" customWidth="1"/>
    <col min="3" max="3" width="17.25" style="70" customWidth="1"/>
    <col min="4" max="16384" width="9" style="68"/>
  </cols>
  <sheetData>
    <row r="1" spans="1:5" ht="22.5" customHeight="1">
      <c r="A1" s="71" t="s">
        <v>176</v>
      </c>
    </row>
    <row r="2" spans="1:5" ht="24.75" customHeight="1">
      <c r="A2" s="213" t="s">
        <v>160</v>
      </c>
      <c r="B2" s="214"/>
      <c r="C2" s="214"/>
    </row>
    <row r="3" spans="1:5" s="71" customFormat="1" ht="24" customHeight="1">
      <c r="C3" s="69" t="s">
        <v>37</v>
      </c>
    </row>
    <row r="4" spans="1:5" s="78" customFormat="1" ht="33" customHeight="1">
      <c r="A4" s="83" t="s">
        <v>39</v>
      </c>
      <c r="B4" s="83" t="s">
        <v>40</v>
      </c>
      <c r="C4" s="73" t="s">
        <v>179</v>
      </c>
    </row>
    <row r="5" spans="1:5" s="78" customFormat="1" ht="24.75" customHeight="1">
      <c r="A5" s="75">
        <v>102</v>
      </c>
      <c r="B5" s="76" t="s">
        <v>77</v>
      </c>
      <c r="C5" s="77"/>
    </row>
    <row r="6" spans="1:5" s="118" customFormat="1" ht="24.75" customHeight="1">
      <c r="A6" s="117">
        <v>10201</v>
      </c>
      <c r="B6" s="117" t="s">
        <v>78</v>
      </c>
      <c r="C6" s="117"/>
    </row>
    <row r="7" spans="1:5" s="121" customFormat="1" ht="24.75" customHeight="1">
      <c r="A7" s="119">
        <v>1020101</v>
      </c>
      <c r="B7" s="119" t="s">
        <v>79</v>
      </c>
      <c r="C7" s="120"/>
      <c r="E7" s="122"/>
    </row>
    <row r="8" spans="1:5" s="71" customFormat="1" ht="24.75" customHeight="1">
      <c r="A8" s="79" t="s">
        <v>4</v>
      </c>
      <c r="B8" s="80"/>
      <c r="C8" s="81"/>
    </row>
    <row r="9" spans="1:5" s="78" customFormat="1" ht="24.75" customHeight="1">
      <c r="A9" s="117">
        <v>10202</v>
      </c>
      <c r="B9" s="117" t="s">
        <v>80</v>
      </c>
      <c r="C9" s="77"/>
    </row>
    <row r="10" spans="1:5" s="71" customFormat="1" ht="24.75" customHeight="1">
      <c r="A10" s="119">
        <v>1020201</v>
      </c>
      <c r="B10" s="119" t="s">
        <v>81</v>
      </c>
      <c r="C10" s="81"/>
      <c r="E10" s="82"/>
    </row>
    <row r="11" spans="1:5" s="71" customFormat="1" ht="24.75" customHeight="1">
      <c r="A11" s="79" t="s">
        <v>4</v>
      </c>
      <c r="B11" s="80"/>
      <c r="C11" s="81"/>
    </row>
    <row r="12" spans="1:5" s="78" customFormat="1" ht="24.75" customHeight="1">
      <c r="A12" s="117" t="s">
        <v>90</v>
      </c>
      <c r="B12" s="131" t="s">
        <v>91</v>
      </c>
      <c r="C12" s="77"/>
    </row>
    <row r="13" spans="1:5" s="71" customFormat="1" ht="24.75" customHeight="1">
      <c r="A13" s="119">
        <v>1020301</v>
      </c>
      <c r="B13" s="132" t="s">
        <v>92</v>
      </c>
      <c r="C13" s="81"/>
      <c r="E13" s="82"/>
    </row>
    <row r="14" spans="1:5" s="71" customFormat="1" ht="24.75" customHeight="1">
      <c r="A14" s="79" t="s">
        <v>4</v>
      </c>
      <c r="B14" s="80"/>
      <c r="C14" s="81"/>
    </row>
    <row r="15" spans="1:5" s="78" customFormat="1" ht="24.75" customHeight="1">
      <c r="A15" s="117" t="s">
        <v>93</v>
      </c>
      <c r="B15" s="131" t="s">
        <v>94</v>
      </c>
      <c r="C15" s="77"/>
    </row>
    <row r="16" spans="1:5" s="71" customFormat="1" ht="24.75" customHeight="1">
      <c r="A16" s="119">
        <v>1020401</v>
      </c>
      <c r="B16" s="132" t="s">
        <v>95</v>
      </c>
      <c r="C16" s="81"/>
      <c r="E16" s="82"/>
    </row>
    <row r="17" spans="1:5" s="71" customFormat="1" ht="24.75" customHeight="1">
      <c r="A17" s="79" t="s">
        <v>4</v>
      </c>
      <c r="B17" s="80"/>
      <c r="C17" s="81"/>
    </row>
    <row r="18" spans="1:5" s="78" customFormat="1" ht="24.75" customHeight="1">
      <c r="A18" s="117" t="s">
        <v>96</v>
      </c>
      <c r="B18" s="131" t="s">
        <v>97</v>
      </c>
      <c r="C18" s="77"/>
    </row>
    <row r="19" spans="1:5" s="71" customFormat="1" ht="24.75" customHeight="1">
      <c r="A19" s="119">
        <v>1020501</v>
      </c>
      <c r="B19" s="132" t="s">
        <v>98</v>
      </c>
      <c r="C19" s="81"/>
      <c r="E19" s="82"/>
    </row>
    <row r="20" spans="1:5" s="71" customFormat="1" ht="24.75" customHeight="1">
      <c r="A20" s="79" t="s">
        <v>4</v>
      </c>
      <c r="B20" s="80"/>
      <c r="C20" s="81"/>
    </row>
    <row r="21" spans="1:5" s="78" customFormat="1" ht="24.75" customHeight="1">
      <c r="A21" s="117" t="s">
        <v>0</v>
      </c>
      <c r="B21" s="131"/>
      <c r="C21" s="77"/>
    </row>
    <row r="22" spans="1:5" s="78" customFormat="1" ht="24.75" customHeight="1">
      <c r="A22" s="215" t="s">
        <v>38</v>
      </c>
      <c r="B22" s="216"/>
      <c r="C22" s="77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C4" sqref="C4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1.75" customHeight="1">
      <c r="A1" s="30" t="s">
        <v>177</v>
      </c>
    </row>
    <row r="2" spans="1:25" ht="23.25">
      <c r="A2" s="208" t="s">
        <v>159</v>
      </c>
      <c r="B2" s="210"/>
      <c r="C2" s="209"/>
      <c r="G2" s="31"/>
      <c r="H2" s="31"/>
      <c r="I2" s="31"/>
    </row>
    <row r="3" spans="1:25" s="3" customFormat="1" ht="21" customHeight="1">
      <c r="A3" s="4"/>
      <c r="C3" s="35" t="s">
        <v>22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6" t="s">
        <v>23</v>
      </c>
      <c r="B4" s="37" t="s">
        <v>24</v>
      </c>
      <c r="C4" s="25" t="s">
        <v>257</v>
      </c>
      <c r="G4" s="38" t="s">
        <v>25</v>
      </c>
      <c r="H4" s="38" t="s">
        <v>26</v>
      </c>
      <c r="I4" s="38" t="s">
        <v>27</v>
      </c>
      <c r="J4" s="2"/>
      <c r="M4" s="38" t="s">
        <v>25</v>
      </c>
      <c r="N4" s="39" t="s">
        <v>26</v>
      </c>
      <c r="O4" s="38" t="s">
        <v>27</v>
      </c>
    </row>
    <row r="5" spans="1:25" s="3" customFormat="1" ht="26.25" customHeight="1">
      <c r="A5" s="7" t="s">
        <v>61</v>
      </c>
      <c r="B5" s="40" t="s">
        <v>73</v>
      </c>
      <c r="C5" s="5"/>
      <c r="D5" s="41">
        <v>105429</v>
      </c>
      <c r="E5" s="42">
        <v>595734.14</v>
      </c>
      <c r="F5" s="3">
        <f>104401+13602</f>
        <v>118003</v>
      </c>
      <c r="G5" s="43" t="s">
        <v>8</v>
      </c>
      <c r="H5" s="43" t="s">
        <v>28</v>
      </c>
      <c r="I5" s="44">
        <v>596221.15</v>
      </c>
      <c r="J5" s="2">
        <f t="shared" ref="J5:J14" si="0">G5-A5</f>
        <v>-8</v>
      </c>
      <c r="K5" s="41">
        <f t="shared" ref="K5:K14" si="1">I5-C5</f>
        <v>596221.15</v>
      </c>
      <c r="L5" s="41">
        <v>75943</v>
      </c>
      <c r="M5" s="43" t="s">
        <v>8</v>
      </c>
      <c r="N5" s="43" t="s">
        <v>28</v>
      </c>
      <c r="O5" s="44">
        <v>643048.94999999995</v>
      </c>
      <c r="P5" s="2">
        <f t="shared" ref="P5:P14" si="2">M5-A5</f>
        <v>-8</v>
      </c>
      <c r="Q5" s="41">
        <f t="shared" ref="Q5:Q14" si="3">O5-C5</f>
        <v>643048.94999999995</v>
      </c>
      <c r="S5" s="3">
        <v>717759</v>
      </c>
      <c r="U5" s="45" t="s">
        <v>8</v>
      </c>
      <c r="V5" s="45" t="s">
        <v>28</v>
      </c>
      <c r="W5" s="46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7" customFormat="1" ht="26.25" customHeight="1">
      <c r="A6" s="91" t="s">
        <v>62</v>
      </c>
      <c r="B6" s="90" t="s">
        <v>74</v>
      </c>
      <c r="C6" s="105"/>
      <c r="D6" s="106"/>
      <c r="E6" s="106">
        <v>7616.62</v>
      </c>
      <c r="G6" s="61" t="s">
        <v>7</v>
      </c>
      <c r="H6" s="61" t="s">
        <v>29</v>
      </c>
      <c r="I6" s="108">
        <v>7616.62</v>
      </c>
      <c r="J6" s="109">
        <f t="shared" si="0"/>
        <v>-800</v>
      </c>
      <c r="K6" s="106">
        <f t="shared" si="1"/>
        <v>7616.62</v>
      </c>
      <c r="L6" s="106"/>
      <c r="M6" s="61" t="s">
        <v>7</v>
      </c>
      <c r="N6" s="61" t="s">
        <v>29</v>
      </c>
      <c r="O6" s="108">
        <v>7749.58</v>
      </c>
      <c r="P6" s="109">
        <f t="shared" si="2"/>
        <v>-800</v>
      </c>
      <c r="Q6" s="106">
        <f t="shared" si="3"/>
        <v>7749.58</v>
      </c>
      <c r="U6" s="62" t="s">
        <v>7</v>
      </c>
      <c r="V6" s="62" t="s">
        <v>29</v>
      </c>
      <c r="W6" s="110">
        <v>8475.4699999999993</v>
      </c>
      <c r="X6" s="107">
        <f t="shared" si="4"/>
        <v>-8475.4699999999993</v>
      </c>
      <c r="Y6" s="107">
        <f t="shared" si="5"/>
        <v>-800</v>
      </c>
    </row>
    <row r="7" spans="1:25" s="113" customFormat="1" ht="26.25" customHeight="1">
      <c r="A7" s="63" t="s">
        <v>15</v>
      </c>
      <c r="B7" s="47" t="s">
        <v>75</v>
      </c>
      <c r="C7" s="111"/>
      <c r="D7" s="112"/>
      <c r="E7" s="112">
        <v>3922.87</v>
      </c>
      <c r="G7" s="65" t="s">
        <v>6</v>
      </c>
      <c r="H7" s="65" t="s">
        <v>30</v>
      </c>
      <c r="I7" s="114">
        <v>3922.87</v>
      </c>
      <c r="J7" s="115">
        <f t="shared" si="0"/>
        <v>-80000</v>
      </c>
      <c r="K7" s="112">
        <f t="shared" si="1"/>
        <v>3922.87</v>
      </c>
      <c r="L7" s="112">
        <v>750</v>
      </c>
      <c r="M7" s="65" t="s">
        <v>6</v>
      </c>
      <c r="N7" s="65" t="s">
        <v>30</v>
      </c>
      <c r="O7" s="114">
        <v>4041.81</v>
      </c>
      <c r="P7" s="115">
        <f t="shared" si="2"/>
        <v>-80000</v>
      </c>
      <c r="Q7" s="112">
        <f t="shared" si="3"/>
        <v>4041.81</v>
      </c>
      <c r="U7" s="66" t="s">
        <v>6</v>
      </c>
      <c r="V7" s="66" t="s">
        <v>30</v>
      </c>
      <c r="W7" s="116">
        <v>4680.9399999999996</v>
      </c>
      <c r="X7" s="113">
        <f t="shared" si="4"/>
        <v>-4680.9399999999996</v>
      </c>
      <c r="Y7" s="113">
        <f t="shared" si="5"/>
        <v>-80000</v>
      </c>
    </row>
    <row r="8" spans="1:25" s="3" customFormat="1" ht="26.25" customHeight="1">
      <c r="A8" s="79" t="s">
        <v>4</v>
      </c>
      <c r="B8" s="47"/>
      <c r="C8" s="5"/>
      <c r="D8" s="48"/>
      <c r="E8" s="48">
        <v>135.6</v>
      </c>
      <c r="G8" s="43" t="s">
        <v>5</v>
      </c>
      <c r="H8" s="43" t="s">
        <v>31</v>
      </c>
      <c r="I8" s="44">
        <v>135.6</v>
      </c>
      <c r="J8" s="2" t="e">
        <f t="shared" si="0"/>
        <v>#VALUE!</v>
      </c>
      <c r="K8" s="41">
        <f t="shared" si="1"/>
        <v>135.6</v>
      </c>
      <c r="L8" s="41"/>
      <c r="M8" s="43" t="s">
        <v>5</v>
      </c>
      <c r="N8" s="43" t="s">
        <v>31</v>
      </c>
      <c r="O8" s="44">
        <v>135.6</v>
      </c>
      <c r="P8" s="2" t="e">
        <f t="shared" si="2"/>
        <v>#VALUE!</v>
      </c>
      <c r="Q8" s="41">
        <f t="shared" si="3"/>
        <v>135.6</v>
      </c>
      <c r="U8" s="45" t="s">
        <v>5</v>
      </c>
      <c r="V8" s="45" t="s">
        <v>31</v>
      </c>
      <c r="W8" s="46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91" t="s">
        <v>63</v>
      </c>
      <c r="B9" s="91" t="s">
        <v>76</v>
      </c>
      <c r="C9" s="5"/>
      <c r="D9" s="41"/>
      <c r="E9" s="41">
        <v>7616.62</v>
      </c>
      <c r="G9" s="43" t="s">
        <v>7</v>
      </c>
      <c r="H9" s="43" t="s">
        <v>29</v>
      </c>
      <c r="I9" s="44">
        <v>7616.62</v>
      </c>
      <c r="J9" s="2">
        <f t="shared" ref="J9:J11" si="6">G9-A9</f>
        <v>-801</v>
      </c>
      <c r="K9" s="41">
        <f t="shared" ref="K9:K11" si="7">I9-C9</f>
        <v>7616.62</v>
      </c>
      <c r="L9" s="41"/>
      <c r="M9" s="43" t="s">
        <v>7</v>
      </c>
      <c r="N9" s="43" t="s">
        <v>29</v>
      </c>
      <c r="O9" s="44">
        <v>7749.58</v>
      </c>
      <c r="P9" s="2">
        <f t="shared" ref="P9:P11" si="8">M9-A9</f>
        <v>-801</v>
      </c>
      <c r="Q9" s="41">
        <f t="shared" ref="Q9:Q11" si="9">O9-C9</f>
        <v>7749.58</v>
      </c>
      <c r="U9" s="45" t="s">
        <v>7</v>
      </c>
      <c r="V9" s="45" t="s">
        <v>29</v>
      </c>
      <c r="W9" s="46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3" t="s">
        <v>20</v>
      </c>
      <c r="B10" s="67" t="s">
        <v>113</v>
      </c>
      <c r="C10" s="5"/>
      <c r="D10" s="41"/>
      <c r="E10" s="41">
        <v>3922.87</v>
      </c>
      <c r="G10" s="43" t="s">
        <v>6</v>
      </c>
      <c r="H10" s="43" t="s">
        <v>30</v>
      </c>
      <c r="I10" s="44">
        <v>3922.87</v>
      </c>
      <c r="J10" s="2">
        <f t="shared" si="6"/>
        <v>-80100</v>
      </c>
      <c r="K10" s="41">
        <f t="shared" si="7"/>
        <v>3922.87</v>
      </c>
      <c r="L10" s="41">
        <v>750</v>
      </c>
      <c r="M10" s="43" t="s">
        <v>6</v>
      </c>
      <c r="N10" s="43" t="s">
        <v>30</v>
      </c>
      <c r="O10" s="44">
        <v>4041.81</v>
      </c>
      <c r="P10" s="2">
        <f t="shared" si="8"/>
        <v>-80100</v>
      </c>
      <c r="Q10" s="41">
        <f t="shared" si="9"/>
        <v>4041.81</v>
      </c>
      <c r="U10" s="45" t="s">
        <v>6</v>
      </c>
      <c r="V10" s="45" t="s">
        <v>30</v>
      </c>
      <c r="W10" s="46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9" t="s">
        <v>4</v>
      </c>
      <c r="B11" s="47"/>
      <c r="C11" s="5"/>
      <c r="D11" s="48"/>
      <c r="E11" s="48">
        <v>135.6</v>
      </c>
      <c r="G11" s="43" t="s">
        <v>5</v>
      </c>
      <c r="H11" s="43" t="s">
        <v>31</v>
      </c>
      <c r="I11" s="44">
        <v>135.6</v>
      </c>
      <c r="J11" s="2" t="e">
        <f t="shared" si="6"/>
        <v>#VALUE!</v>
      </c>
      <c r="K11" s="41">
        <f t="shared" si="7"/>
        <v>135.6</v>
      </c>
      <c r="L11" s="41"/>
      <c r="M11" s="43" t="s">
        <v>5</v>
      </c>
      <c r="N11" s="43" t="s">
        <v>31</v>
      </c>
      <c r="O11" s="44">
        <v>135.6</v>
      </c>
      <c r="P11" s="2" t="e">
        <f t="shared" si="8"/>
        <v>#VALUE!</v>
      </c>
      <c r="Q11" s="41">
        <f t="shared" si="9"/>
        <v>135.6</v>
      </c>
      <c r="U11" s="45" t="s">
        <v>5</v>
      </c>
      <c r="V11" s="45" t="s">
        <v>31</v>
      </c>
      <c r="W11" s="46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91" t="s">
        <v>99</v>
      </c>
      <c r="B12" s="133" t="s">
        <v>100</v>
      </c>
      <c r="C12" s="5"/>
      <c r="D12" s="41"/>
      <c r="E12" s="41">
        <v>7616.62</v>
      </c>
      <c r="G12" s="43" t="s">
        <v>7</v>
      </c>
      <c r="H12" s="43" t="s">
        <v>29</v>
      </c>
      <c r="I12" s="44">
        <v>7616.62</v>
      </c>
      <c r="J12" s="2">
        <f t="shared" si="0"/>
        <v>-802</v>
      </c>
      <c r="K12" s="41">
        <f t="shared" si="1"/>
        <v>7616.62</v>
      </c>
      <c r="L12" s="41"/>
      <c r="M12" s="43" t="s">
        <v>7</v>
      </c>
      <c r="N12" s="43" t="s">
        <v>29</v>
      </c>
      <c r="O12" s="44">
        <v>7749.58</v>
      </c>
      <c r="P12" s="2">
        <f t="shared" si="2"/>
        <v>-802</v>
      </c>
      <c r="Q12" s="41">
        <f t="shared" si="3"/>
        <v>7749.58</v>
      </c>
      <c r="U12" s="45" t="s">
        <v>7</v>
      </c>
      <c r="V12" s="45" t="s">
        <v>29</v>
      </c>
      <c r="W12" s="46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3" t="s">
        <v>101</v>
      </c>
      <c r="B13" s="67" t="s">
        <v>102</v>
      </c>
      <c r="C13" s="5"/>
      <c r="D13" s="41"/>
      <c r="E13" s="41">
        <v>3922.87</v>
      </c>
      <c r="G13" s="43" t="s">
        <v>6</v>
      </c>
      <c r="H13" s="43" t="s">
        <v>30</v>
      </c>
      <c r="I13" s="44">
        <v>3922.87</v>
      </c>
      <c r="J13" s="2">
        <f t="shared" si="0"/>
        <v>-80200</v>
      </c>
      <c r="K13" s="41">
        <f t="shared" si="1"/>
        <v>3922.87</v>
      </c>
      <c r="L13" s="41">
        <v>750</v>
      </c>
      <c r="M13" s="43" t="s">
        <v>6</v>
      </c>
      <c r="N13" s="43" t="s">
        <v>30</v>
      </c>
      <c r="O13" s="44">
        <v>4041.81</v>
      </c>
      <c r="P13" s="2">
        <f t="shared" si="2"/>
        <v>-80200</v>
      </c>
      <c r="Q13" s="41">
        <f t="shared" si="3"/>
        <v>4041.81</v>
      </c>
      <c r="U13" s="45" t="s">
        <v>6</v>
      </c>
      <c r="V13" s="45" t="s">
        <v>30</v>
      </c>
      <c r="W13" s="46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9" t="s">
        <v>4</v>
      </c>
      <c r="B14" s="47"/>
      <c r="C14" s="5"/>
      <c r="D14" s="48"/>
      <c r="E14" s="48">
        <v>135.6</v>
      </c>
      <c r="G14" s="43" t="s">
        <v>5</v>
      </c>
      <c r="H14" s="43" t="s">
        <v>31</v>
      </c>
      <c r="I14" s="44">
        <v>135.6</v>
      </c>
      <c r="J14" s="2" t="e">
        <f t="shared" si="0"/>
        <v>#VALUE!</v>
      </c>
      <c r="K14" s="41">
        <f t="shared" si="1"/>
        <v>135.6</v>
      </c>
      <c r="L14" s="41"/>
      <c r="M14" s="43" t="s">
        <v>5</v>
      </c>
      <c r="N14" s="43" t="s">
        <v>31</v>
      </c>
      <c r="O14" s="44">
        <v>135.6</v>
      </c>
      <c r="P14" s="2" t="e">
        <f t="shared" si="2"/>
        <v>#VALUE!</v>
      </c>
      <c r="Q14" s="41">
        <f t="shared" si="3"/>
        <v>135.6</v>
      </c>
      <c r="U14" s="45" t="s">
        <v>5</v>
      </c>
      <c r="V14" s="45" t="s">
        <v>31</v>
      </c>
      <c r="W14" s="46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91" t="s">
        <v>103</v>
      </c>
      <c r="B15" s="133" t="s">
        <v>110</v>
      </c>
      <c r="C15" s="5"/>
      <c r="D15" s="41"/>
      <c r="E15" s="41">
        <v>7616.62</v>
      </c>
      <c r="G15" s="43" t="s">
        <v>7</v>
      </c>
      <c r="H15" s="43" t="s">
        <v>29</v>
      </c>
      <c r="I15" s="44">
        <v>7616.62</v>
      </c>
      <c r="J15" s="2">
        <f t="shared" ref="J15:J20" si="12">G15-A15</f>
        <v>-803</v>
      </c>
      <c r="K15" s="41">
        <f t="shared" ref="K15:K20" si="13">I15-C15</f>
        <v>7616.62</v>
      </c>
      <c r="L15" s="41"/>
      <c r="M15" s="43" t="s">
        <v>7</v>
      </c>
      <c r="N15" s="43" t="s">
        <v>29</v>
      </c>
      <c r="O15" s="44">
        <v>7749.58</v>
      </c>
      <c r="P15" s="2">
        <f t="shared" ref="P15:P20" si="14">M15-A15</f>
        <v>-803</v>
      </c>
      <c r="Q15" s="41">
        <f t="shared" ref="Q15:Q20" si="15">O15-C15</f>
        <v>7749.58</v>
      </c>
      <c r="U15" s="45" t="s">
        <v>7</v>
      </c>
      <c r="V15" s="45" t="s">
        <v>29</v>
      </c>
      <c r="W15" s="46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3" t="s">
        <v>104</v>
      </c>
      <c r="B16" s="67" t="s">
        <v>105</v>
      </c>
      <c r="C16" s="5"/>
      <c r="D16" s="41"/>
      <c r="E16" s="41">
        <v>3922.87</v>
      </c>
      <c r="G16" s="43" t="s">
        <v>6</v>
      </c>
      <c r="H16" s="43" t="s">
        <v>30</v>
      </c>
      <c r="I16" s="44">
        <v>3922.87</v>
      </c>
      <c r="J16" s="2">
        <f t="shared" si="12"/>
        <v>-80300</v>
      </c>
      <c r="K16" s="41">
        <f t="shared" si="13"/>
        <v>3922.87</v>
      </c>
      <c r="L16" s="41">
        <v>750</v>
      </c>
      <c r="M16" s="43" t="s">
        <v>6</v>
      </c>
      <c r="N16" s="43" t="s">
        <v>30</v>
      </c>
      <c r="O16" s="44">
        <v>4041.81</v>
      </c>
      <c r="P16" s="2">
        <f t="shared" si="14"/>
        <v>-80300</v>
      </c>
      <c r="Q16" s="41">
        <f t="shared" si="15"/>
        <v>4041.81</v>
      </c>
      <c r="U16" s="45" t="s">
        <v>6</v>
      </c>
      <c r="V16" s="45" t="s">
        <v>30</v>
      </c>
      <c r="W16" s="46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9" t="s">
        <v>4</v>
      </c>
      <c r="B17" s="47"/>
      <c r="C17" s="5"/>
      <c r="D17" s="48"/>
      <c r="E17" s="48">
        <v>135.6</v>
      </c>
      <c r="G17" s="43" t="s">
        <v>5</v>
      </c>
      <c r="H17" s="43" t="s">
        <v>31</v>
      </c>
      <c r="I17" s="44">
        <v>135.6</v>
      </c>
      <c r="J17" s="2" t="e">
        <f t="shared" si="12"/>
        <v>#VALUE!</v>
      </c>
      <c r="K17" s="41">
        <f t="shared" si="13"/>
        <v>135.6</v>
      </c>
      <c r="L17" s="41"/>
      <c r="M17" s="43" t="s">
        <v>5</v>
      </c>
      <c r="N17" s="43" t="s">
        <v>31</v>
      </c>
      <c r="O17" s="44">
        <v>135.6</v>
      </c>
      <c r="P17" s="2" t="e">
        <f t="shared" si="14"/>
        <v>#VALUE!</v>
      </c>
      <c r="Q17" s="41">
        <f t="shared" si="15"/>
        <v>135.6</v>
      </c>
      <c r="U17" s="45" t="s">
        <v>5</v>
      </c>
      <c r="V17" s="45" t="s">
        <v>31</v>
      </c>
      <c r="W17" s="46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91" t="s">
        <v>106</v>
      </c>
      <c r="B18" s="133" t="s">
        <v>107</v>
      </c>
      <c r="C18" s="5"/>
      <c r="D18" s="41"/>
      <c r="E18" s="41">
        <v>7616.62</v>
      </c>
      <c r="G18" s="43" t="s">
        <v>7</v>
      </c>
      <c r="H18" s="43" t="s">
        <v>29</v>
      </c>
      <c r="I18" s="44">
        <v>7616.62</v>
      </c>
      <c r="J18" s="2">
        <f t="shared" si="12"/>
        <v>-804</v>
      </c>
      <c r="K18" s="41">
        <f t="shared" si="13"/>
        <v>7616.62</v>
      </c>
      <c r="L18" s="41"/>
      <c r="M18" s="43" t="s">
        <v>7</v>
      </c>
      <c r="N18" s="43" t="s">
        <v>29</v>
      </c>
      <c r="O18" s="44">
        <v>7749.58</v>
      </c>
      <c r="P18" s="2">
        <f t="shared" si="14"/>
        <v>-804</v>
      </c>
      <c r="Q18" s="41">
        <f t="shared" si="15"/>
        <v>7749.58</v>
      </c>
      <c r="U18" s="45" t="s">
        <v>7</v>
      </c>
      <c r="V18" s="45" t="s">
        <v>29</v>
      </c>
      <c r="W18" s="46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3" t="s">
        <v>108</v>
      </c>
      <c r="B19" s="67" t="s">
        <v>109</v>
      </c>
      <c r="C19" s="5"/>
      <c r="D19" s="41"/>
      <c r="E19" s="41">
        <v>3922.87</v>
      </c>
      <c r="G19" s="43" t="s">
        <v>6</v>
      </c>
      <c r="H19" s="43" t="s">
        <v>30</v>
      </c>
      <c r="I19" s="44">
        <v>3922.87</v>
      </c>
      <c r="J19" s="2">
        <f t="shared" si="12"/>
        <v>-80400</v>
      </c>
      <c r="K19" s="41">
        <f t="shared" si="13"/>
        <v>3922.87</v>
      </c>
      <c r="L19" s="41">
        <v>750</v>
      </c>
      <c r="M19" s="43" t="s">
        <v>6</v>
      </c>
      <c r="N19" s="43" t="s">
        <v>30</v>
      </c>
      <c r="O19" s="44">
        <v>4041.81</v>
      </c>
      <c r="P19" s="2">
        <f t="shared" si="14"/>
        <v>-80400</v>
      </c>
      <c r="Q19" s="41">
        <f t="shared" si="15"/>
        <v>4041.81</v>
      </c>
      <c r="U19" s="45" t="s">
        <v>6</v>
      </c>
      <c r="V19" s="45" t="s">
        <v>30</v>
      </c>
      <c r="W19" s="46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9" t="s">
        <v>4</v>
      </c>
      <c r="B20" s="47"/>
      <c r="C20" s="5"/>
      <c r="D20" s="48"/>
      <c r="E20" s="48">
        <v>135.6</v>
      </c>
      <c r="G20" s="43" t="s">
        <v>5</v>
      </c>
      <c r="H20" s="43" t="s">
        <v>31</v>
      </c>
      <c r="I20" s="44">
        <v>135.6</v>
      </c>
      <c r="J20" s="2" t="e">
        <f t="shared" si="12"/>
        <v>#VALUE!</v>
      </c>
      <c r="K20" s="41">
        <f t="shared" si="13"/>
        <v>135.6</v>
      </c>
      <c r="L20" s="41"/>
      <c r="M20" s="43" t="s">
        <v>5</v>
      </c>
      <c r="N20" s="43" t="s">
        <v>31</v>
      </c>
      <c r="O20" s="44">
        <v>135.6</v>
      </c>
      <c r="P20" s="2" t="e">
        <f t="shared" si="14"/>
        <v>#VALUE!</v>
      </c>
      <c r="Q20" s="41">
        <f t="shared" si="15"/>
        <v>135.6</v>
      </c>
      <c r="U20" s="45" t="s">
        <v>5</v>
      </c>
      <c r="V20" s="45" t="s">
        <v>31</v>
      </c>
      <c r="W20" s="46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91" t="s">
        <v>0</v>
      </c>
      <c r="B21" s="133"/>
      <c r="C21" s="5"/>
      <c r="D21" s="41"/>
      <c r="E21" s="41">
        <v>7616.62</v>
      </c>
      <c r="G21" s="43" t="s">
        <v>7</v>
      </c>
      <c r="H21" s="43" t="s">
        <v>29</v>
      </c>
      <c r="I21" s="44">
        <v>7616.62</v>
      </c>
      <c r="J21" s="2" t="e">
        <f t="shared" ref="J21" si="18">G21-A21</f>
        <v>#VALUE!</v>
      </c>
      <c r="K21" s="41">
        <f t="shared" ref="K21" si="19">I21-C21</f>
        <v>7616.62</v>
      </c>
      <c r="L21" s="41"/>
      <c r="M21" s="43" t="s">
        <v>7</v>
      </c>
      <c r="N21" s="43" t="s">
        <v>29</v>
      </c>
      <c r="O21" s="44">
        <v>7749.58</v>
      </c>
      <c r="P21" s="2" t="e">
        <f t="shared" ref="P21" si="20">M21-A21</f>
        <v>#VALUE!</v>
      </c>
      <c r="Q21" s="41">
        <f t="shared" ref="Q21" si="21">O21-C21</f>
        <v>7749.58</v>
      </c>
      <c r="U21" s="45" t="s">
        <v>7</v>
      </c>
      <c r="V21" s="45" t="s">
        <v>29</v>
      </c>
      <c r="W21" s="46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211" t="s">
        <v>32</v>
      </c>
      <c r="B22" s="212"/>
      <c r="C22" s="9"/>
      <c r="G22" s="38" t="str">
        <f>""</f>
        <v/>
      </c>
      <c r="H22" s="38" t="str">
        <f>""</f>
        <v/>
      </c>
      <c r="I22" s="38" t="str">
        <f>""</f>
        <v/>
      </c>
      <c r="J22" s="2"/>
      <c r="M22" s="38" t="str">
        <f>""</f>
        <v/>
      </c>
      <c r="N22" s="39" t="str">
        <f>""</f>
        <v/>
      </c>
      <c r="O22" s="38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9"/>
      <c r="U23" s="50" t="s">
        <v>3</v>
      </c>
      <c r="V23" s="50" t="s">
        <v>33</v>
      </c>
      <c r="W23" s="51">
        <v>19998</v>
      </c>
      <c r="X23" s="31">
        <f>C23-W23</f>
        <v>-19998</v>
      </c>
      <c r="Y23" s="31">
        <f>U23-A23</f>
        <v>232</v>
      </c>
    </row>
    <row r="24" spans="1:25" ht="19.5" customHeight="1">
      <c r="Q24" s="49"/>
      <c r="U24" s="50" t="s">
        <v>2</v>
      </c>
      <c r="V24" s="50" t="s">
        <v>34</v>
      </c>
      <c r="W24" s="51">
        <v>19998</v>
      </c>
      <c r="X24" s="31">
        <f>C24-W24</f>
        <v>-19998</v>
      </c>
      <c r="Y24" s="31">
        <f>U24-A24</f>
        <v>23203</v>
      </c>
    </row>
    <row r="25" spans="1:25" ht="19.5" customHeight="1">
      <c r="Q25" s="49"/>
      <c r="U25" s="50" t="s">
        <v>1</v>
      </c>
      <c r="V25" s="50" t="s">
        <v>35</v>
      </c>
      <c r="W25" s="51">
        <v>19998</v>
      </c>
      <c r="X25" s="31">
        <f>C25-W25</f>
        <v>-19998</v>
      </c>
      <c r="Y25" s="31">
        <f>U25-A25</f>
        <v>2320301</v>
      </c>
    </row>
    <row r="26" spans="1:25" ht="19.5" customHeight="1">
      <c r="Q26" s="49"/>
    </row>
    <row r="27" spans="1:25" ht="19.5" customHeight="1">
      <c r="Q27" s="49"/>
    </row>
    <row r="28" spans="1:25" ht="19.5" customHeight="1">
      <c r="Q28" s="49"/>
    </row>
    <row r="29" spans="1:25" ht="19.5" customHeight="1">
      <c r="Q29" s="49"/>
    </row>
    <row r="30" spans="1:25" ht="19.5" customHeight="1">
      <c r="Q30" s="49"/>
    </row>
    <row r="31" spans="1:25" ht="19.5" customHeight="1">
      <c r="Q31" s="49"/>
    </row>
    <row r="32" spans="1:25" ht="19.5" customHeight="1">
      <c r="Q32" s="49"/>
    </row>
    <row r="33" spans="17:17" ht="19.5" customHeight="1">
      <c r="Q33" s="49"/>
    </row>
    <row r="34" spans="17:17" ht="19.5" customHeight="1">
      <c r="Q34" s="49"/>
    </row>
    <row r="35" spans="17:17" ht="19.5" customHeight="1">
      <c r="Q35" s="49"/>
    </row>
    <row r="36" spans="17:17" ht="19.5" customHeight="1">
      <c r="Q36" s="49"/>
    </row>
    <row r="37" spans="17:17" ht="19.5" customHeight="1">
      <c r="Q37" s="49"/>
    </row>
    <row r="38" spans="17:17" ht="19.5" customHeight="1">
      <c r="Q38" s="49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workbookViewId="0">
      <selection activeCell="B5" sqref="B5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9.25" customHeight="1">
      <c r="A1" s="30" t="s">
        <v>36</v>
      </c>
    </row>
    <row r="2" spans="1:24" ht="28.5" customHeight="1">
      <c r="A2" s="208" t="s">
        <v>143</v>
      </c>
      <c r="B2" s="209"/>
      <c r="F2" s="31"/>
      <c r="G2" s="31"/>
      <c r="H2" s="31"/>
    </row>
    <row r="3" spans="1:24" s="3" customFormat="1" ht="21.75" customHeight="1">
      <c r="A3" s="4"/>
      <c r="B3" s="130" t="s">
        <v>22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123</v>
      </c>
      <c r="B4" s="25" t="s">
        <v>184</v>
      </c>
      <c r="F4" s="38" t="s">
        <v>25</v>
      </c>
      <c r="G4" s="38" t="s">
        <v>26</v>
      </c>
      <c r="H4" s="38" t="s">
        <v>27</v>
      </c>
      <c r="I4" s="2"/>
      <c r="L4" s="38" t="s">
        <v>25</v>
      </c>
      <c r="M4" s="39" t="s">
        <v>26</v>
      </c>
      <c r="N4" s="38" t="s">
        <v>27</v>
      </c>
    </row>
    <row r="5" spans="1:24" s="4" customFormat="1" ht="39" customHeight="1">
      <c r="A5" s="155" t="s">
        <v>124</v>
      </c>
      <c r="B5" s="171">
        <v>512</v>
      </c>
      <c r="C5" s="4">
        <v>105429</v>
      </c>
      <c r="D5" s="4">
        <v>595734.14</v>
      </c>
      <c r="E5" s="4">
        <f>104401+13602</f>
        <v>118003</v>
      </c>
      <c r="F5" s="58" t="s">
        <v>8</v>
      </c>
      <c r="G5" s="58" t="s">
        <v>28</v>
      </c>
      <c r="H5" s="58">
        <v>596221.15</v>
      </c>
      <c r="I5" s="4" t="e">
        <f t="shared" ref="I5:I16" si="0">F5-A5</f>
        <v>#VALUE!</v>
      </c>
      <c r="J5" s="4">
        <f t="shared" ref="J5:J20" si="1">H5-B5</f>
        <v>595709.15</v>
      </c>
      <c r="K5" s="4">
        <v>75943</v>
      </c>
      <c r="L5" s="58" t="s">
        <v>8</v>
      </c>
      <c r="M5" s="58" t="s">
        <v>28</v>
      </c>
      <c r="N5" s="58">
        <v>643048.94999999995</v>
      </c>
      <c r="O5" s="4" t="e">
        <f t="shared" ref="O5:O16" si="2">L5-A5</f>
        <v>#VALUE!</v>
      </c>
      <c r="P5" s="4">
        <f t="shared" ref="P5:P20" si="3">N5-B5</f>
        <v>642536.94999999995</v>
      </c>
      <c r="R5" s="4">
        <v>717759</v>
      </c>
      <c r="T5" s="59" t="s">
        <v>8</v>
      </c>
      <c r="U5" s="59" t="s">
        <v>28</v>
      </c>
      <c r="V5" s="59">
        <v>659380.53</v>
      </c>
      <c r="W5" s="4">
        <f t="shared" ref="W5:W20" si="4">B5-V5</f>
        <v>-658868.53</v>
      </c>
      <c r="X5" s="4" t="e">
        <f t="shared" ref="X5:X16" si="5">T5-A5</f>
        <v>#VALUE!</v>
      </c>
    </row>
    <row r="6" spans="1:24" s="60" customFormat="1" ht="39" customHeight="1">
      <c r="A6" s="22" t="s">
        <v>125</v>
      </c>
      <c r="B6" s="169">
        <v>207</v>
      </c>
      <c r="D6" s="60">
        <v>7616.62</v>
      </c>
      <c r="F6" s="61" t="s">
        <v>7</v>
      </c>
      <c r="G6" s="61" t="s">
        <v>29</v>
      </c>
      <c r="H6" s="61">
        <v>7616.62</v>
      </c>
      <c r="I6" s="60" t="e">
        <f t="shared" si="0"/>
        <v>#VALUE!</v>
      </c>
      <c r="J6" s="60">
        <f t="shared" si="1"/>
        <v>7409.62</v>
      </c>
      <c r="L6" s="61" t="s">
        <v>7</v>
      </c>
      <c r="M6" s="61" t="s">
        <v>29</v>
      </c>
      <c r="N6" s="61">
        <v>7749.58</v>
      </c>
      <c r="O6" s="60" t="e">
        <f t="shared" si="2"/>
        <v>#VALUE!</v>
      </c>
      <c r="P6" s="60">
        <f t="shared" si="3"/>
        <v>7542.58</v>
      </c>
      <c r="T6" s="62" t="s">
        <v>7</v>
      </c>
      <c r="U6" s="62" t="s">
        <v>29</v>
      </c>
      <c r="V6" s="62">
        <v>8475.4699999999993</v>
      </c>
      <c r="W6" s="60">
        <f t="shared" si="4"/>
        <v>-8268.4699999999993</v>
      </c>
      <c r="X6" s="60" t="e">
        <f t="shared" si="5"/>
        <v>#VALUE!</v>
      </c>
    </row>
    <row r="7" spans="1:24" s="64" customFormat="1" ht="39" customHeight="1">
      <c r="A7" s="170" t="s">
        <v>243</v>
      </c>
      <c r="B7" s="168">
        <v>1.6</v>
      </c>
      <c r="D7" s="64">
        <v>3922.87</v>
      </c>
      <c r="F7" s="65" t="s">
        <v>6</v>
      </c>
      <c r="G7" s="65" t="s">
        <v>30</v>
      </c>
      <c r="H7" s="65">
        <v>3922.87</v>
      </c>
      <c r="I7" s="64" t="e">
        <f t="shared" si="0"/>
        <v>#VALUE!</v>
      </c>
      <c r="J7" s="64">
        <f t="shared" si="1"/>
        <v>3921.27</v>
      </c>
      <c r="K7" s="64">
        <v>750</v>
      </c>
      <c r="L7" s="65" t="s">
        <v>6</v>
      </c>
      <c r="M7" s="65" t="s">
        <v>30</v>
      </c>
      <c r="N7" s="65">
        <v>4041.81</v>
      </c>
      <c r="O7" s="64" t="e">
        <f t="shared" si="2"/>
        <v>#VALUE!</v>
      </c>
      <c r="P7" s="64">
        <f t="shared" si="3"/>
        <v>4040.21</v>
      </c>
      <c r="T7" s="66" t="s">
        <v>6</v>
      </c>
      <c r="U7" s="66" t="s">
        <v>30</v>
      </c>
      <c r="V7" s="66">
        <v>4680.9399999999996</v>
      </c>
      <c r="W7" s="64">
        <f t="shared" si="4"/>
        <v>-4679.3399999999992</v>
      </c>
      <c r="X7" s="64" t="e">
        <f t="shared" si="5"/>
        <v>#VALUE!</v>
      </c>
    </row>
    <row r="8" spans="1:24" s="64" customFormat="1" ht="39" customHeight="1">
      <c r="A8" s="170" t="s">
        <v>244</v>
      </c>
      <c r="B8" s="168">
        <v>22.7</v>
      </c>
      <c r="F8" s="65"/>
      <c r="G8" s="65"/>
      <c r="H8" s="65"/>
      <c r="L8" s="65"/>
      <c r="M8" s="65"/>
      <c r="N8" s="65"/>
      <c r="T8" s="66"/>
      <c r="U8" s="66"/>
      <c r="V8" s="66"/>
    </row>
    <row r="9" spans="1:24" s="64" customFormat="1" ht="39" customHeight="1">
      <c r="A9" s="170" t="s">
        <v>245</v>
      </c>
      <c r="B9" s="168">
        <v>41.2</v>
      </c>
      <c r="F9" s="65"/>
      <c r="G9" s="65"/>
      <c r="H9" s="65"/>
      <c r="L9" s="65"/>
      <c r="M9" s="65"/>
      <c r="N9" s="65"/>
      <c r="T9" s="66"/>
      <c r="U9" s="66"/>
      <c r="V9" s="66"/>
    </row>
    <row r="10" spans="1:24" s="64" customFormat="1" ht="39" customHeight="1">
      <c r="A10" s="170" t="s">
        <v>246</v>
      </c>
      <c r="B10" s="168">
        <v>66.8</v>
      </c>
      <c r="F10" s="65"/>
      <c r="G10" s="65"/>
      <c r="H10" s="65"/>
      <c r="L10" s="65"/>
      <c r="M10" s="65"/>
      <c r="N10" s="65"/>
      <c r="T10" s="66"/>
      <c r="U10" s="66"/>
      <c r="V10" s="66"/>
    </row>
    <row r="11" spans="1:24" s="64" customFormat="1" ht="39" customHeight="1">
      <c r="A11" s="170" t="s">
        <v>247</v>
      </c>
      <c r="B11" s="168">
        <v>136.69999999999999</v>
      </c>
      <c r="F11" s="65"/>
      <c r="G11" s="65"/>
      <c r="H11" s="65"/>
      <c r="L11" s="65"/>
      <c r="M11" s="65"/>
      <c r="N11" s="65"/>
      <c r="T11" s="66"/>
      <c r="U11" s="66"/>
      <c r="V11" s="66"/>
    </row>
    <row r="12" spans="1:24" s="64" customFormat="1" ht="39" customHeight="1">
      <c r="A12" s="170" t="s">
        <v>248</v>
      </c>
      <c r="B12" s="168">
        <v>19</v>
      </c>
      <c r="F12" s="65"/>
      <c r="G12" s="65"/>
      <c r="H12" s="65"/>
      <c r="L12" s="65"/>
      <c r="M12" s="65"/>
      <c r="N12" s="65"/>
      <c r="T12" s="66"/>
      <c r="U12" s="66"/>
      <c r="V12" s="66"/>
    </row>
    <row r="13" spans="1:24" s="64" customFormat="1" ht="39" customHeight="1">
      <c r="A13" s="170" t="s">
        <v>249</v>
      </c>
      <c r="B13" s="168">
        <v>0.8</v>
      </c>
      <c r="F13" s="65"/>
      <c r="G13" s="65"/>
      <c r="H13" s="65"/>
      <c r="L13" s="65"/>
      <c r="M13" s="65"/>
      <c r="N13" s="65"/>
      <c r="T13" s="66"/>
      <c r="U13" s="66"/>
      <c r="V13" s="66"/>
    </row>
    <row r="14" spans="1:24" s="64" customFormat="1" ht="39" customHeight="1">
      <c r="A14" s="170" t="s">
        <v>250</v>
      </c>
      <c r="B14" s="168">
        <v>16.3</v>
      </c>
      <c r="F14" s="65"/>
      <c r="G14" s="65"/>
      <c r="H14" s="65"/>
      <c r="L14" s="65"/>
      <c r="M14" s="65"/>
      <c r="N14" s="65"/>
      <c r="T14" s="66"/>
      <c r="U14" s="66"/>
      <c r="V14" s="66"/>
    </row>
    <row r="15" spans="1:24" s="3" customFormat="1" ht="39" customHeight="1">
      <c r="A15" s="155" t="s">
        <v>126</v>
      </c>
      <c r="B15" s="5"/>
      <c r="C15" s="41">
        <v>105429</v>
      </c>
      <c r="D15" s="42">
        <v>595734.14</v>
      </c>
      <c r="E15" s="3">
        <f>104401+13602</f>
        <v>118003</v>
      </c>
      <c r="F15" s="43" t="s">
        <v>8</v>
      </c>
      <c r="G15" s="43" t="s">
        <v>28</v>
      </c>
      <c r="H15" s="44">
        <v>596221.15</v>
      </c>
      <c r="I15" s="2" t="e">
        <f t="shared" si="0"/>
        <v>#VALUE!</v>
      </c>
      <c r="J15" s="41">
        <f t="shared" si="1"/>
        <v>596221.15</v>
      </c>
      <c r="K15" s="41">
        <v>75943</v>
      </c>
      <c r="L15" s="43" t="s">
        <v>8</v>
      </c>
      <c r="M15" s="43" t="s">
        <v>28</v>
      </c>
      <c r="N15" s="44">
        <v>643048.94999999995</v>
      </c>
      <c r="O15" s="2" t="e">
        <f t="shared" si="2"/>
        <v>#VALUE!</v>
      </c>
      <c r="P15" s="41">
        <f t="shared" si="3"/>
        <v>643048.94999999995</v>
      </c>
      <c r="R15" s="3">
        <v>717759</v>
      </c>
      <c r="T15" s="45" t="s">
        <v>8</v>
      </c>
      <c r="U15" s="45" t="s">
        <v>28</v>
      </c>
      <c r="V15" s="46">
        <v>659380.53</v>
      </c>
      <c r="W15" s="3">
        <f t="shared" si="4"/>
        <v>-659380.53</v>
      </c>
      <c r="X15" s="3" t="e">
        <f t="shared" si="5"/>
        <v>#VALUE!</v>
      </c>
    </row>
    <row r="16" spans="1:24" s="3" customFormat="1" ht="39" customHeight="1">
      <c r="A16" s="22" t="s">
        <v>127</v>
      </c>
      <c r="B16" s="5"/>
      <c r="C16" s="41"/>
      <c r="D16" s="41">
        <v>7616.62</v>
      </c>
      <c r="F16" s="43" t="s">
        <v>7</v>
      </c>
      <c r="G16" s="43" t="s">
        <v>29</v>
      </c>
      <c r="H16" s="44">
        <v>7616.62</v>
      </c>
      <c r="I16" s="2" t="e">
        <f t="shared" si="0"/>
        <v>#VALUE!</v>
      </c>
      <c r="J16" s="41">
        <f t="shared" si="1"/>
        <v>7616.62</v>
      </c>
      <c r="K16" s="41"/>
      <c r="L16" s="43" t="s">
        <v>7</v>
      </c>
      <c r="M16" s="43" t="s">
        <v>29</v>
      </c>
      <c r="N16" s="44">
        <v>7749.58</v>
      </c>
      <c r="O16" s="2" t="e">
        <f t="shared" si="2"/>
        <v>#VALUE!</v>
      </c>
      <c r="P16" s="41">
        <f t="shared" si="3"/>
        <v>7749.58</v>
      </c>
      <c r="T16" s="45" t="s">
        <v>7</v>
      </c>
      <c r="U16" s="45" t="s">
        <v>29</v>
      </c>
      <c r="V16" s="46">
        <v>8475.4699999999993</v>
      </c>
      <c r="W16" s="3">
        <f t="shared" si="4"/>
        <v>-8475.4699999999993</v>
      </c>
      <c r="X16" s="3" t="e">
        <f t="shared" si="5"/>
        <v>#VALUE!</v>
      </c>
    </row>
    <row r="17" spans="1:24" s="3" customFormat="1" ht="39" customHeight="1">
      <c r="A17" s="22" t="s">
        <v>128</v>
      </c>
      <c r="B17" s="5"/>
      <c r="C17" s="41"/>
      <c r="D17" s="41"/>
      <c r="F17" s="43"/>
      <c r="G17" s="43"/>
      <c r="H17" s="44"/>
      <c r="I17" s="2"/>
      <c r="J17" s="41"/>
      <c r="K17" s="41"/>
      <c r="L17" s="43"/>
      <c r="M17" s="43"/>
      <c r="N17" s="44"/>
      <c r="O17" s="2"/>
      <c r="P17" s="41"/>
      <c r="T17" s="45"/>
      <c r="U17" s="45"/>
      <c r="V17" s="46"/>
    </row>
    <row r="18" spans="1:24" s="3" customFormat="1" ht="39" customHeight="1">
      <c r="A18" s="67" t="s">
        <v>112</v>
      </c>
      <c r="B18" s="5"/>
      <c r="C18" s="41"/>
      <c r="D18" s="41">
        <v>3922.87</v>
      </c>
      <c r="F18" s="43" t="s">
        <v>6</v>
      </c>
      <c r="G18" s="43" t="s">
        <v>30</v>
      </c>
      <c r="H18" s="44">
        <v>3922.87</v>
      </c>
      <c r="I18" s="2" t="e">
        <f>F18-A18</f>
        <v>#VALUE!</v>
      </c>
      <c r="J18" s="41">
        <f t="shared" si="1"/>
        <v>3922.87</v>
      </c>
      <c r="K18" s="41">
        <v>750</v>
      </c>
      <c r="L18" s="43" t="s">
        <v>6</v>
      </c>
      <c r="M18" s="43" t="s">
        <v>30</v>
      </c>
      <c r="N18" s="44">
        <v>4041.81</v>
      </c>
      <c r="O18" s="2" t="e">
        <f>L18-A18</f>
        <v>#VALUE!</v>
      </c>
      <c r="P18" s="41">
        <f t="shared" si="3"/>
        <v>4041.81</v>
      </c>
      <c r="T18" s="45" t="s">
        <v>6</v>
      </c>
      <c r="U18" s="45" t="s">
        <v>30</v>
      </c>
      <c r="V18" s="46">
        <v>4680.9399999999996</v>
      </c>
      <c r="W18" s="3">
        <f t="shared" si="4"/>
        <v>-4680.9399999999996</v>
      </c>
      <c r="X18" s="3" t="e">
        <f>T18-A18</f>
        <v>#VALUE!</v>
      </c>
    </row>
    <row r="19" spans="1:24" s="3" customFormat="1" ht="39" customHeight="1">
      <c r="A19" s="67" t="s">
        <v>129</v>
      </c>
      <c r="B19" s="5"/>
      <c r="C19" s="41"/>
      <c r="D19" s="41">
        <v>3922.87</v>
      </c>
      <c r="F19" s="43" t="s">
        <v>6</v>
      </c>
      <c r="G19" s="43" t="s">
        <v>30</v>
      </c>
      <c r="H19" s="44">
        <v>3922.87</v>
      </c>
      <c r="I19" s="2" t="e">
        <f>F19-A19</f>
        <v>#VALUE!</v>
      </c>
      <c r="J19" s="41">
        <f t="shared" si="1"/>
        <v>3922.87</v>
      </c>
      <c r="K19" s="41">
        <v>750</v>
      </c>
      <c r="L19" s="43" t="s">
        <v>6</v>
      </c>
      <c r="M19" s="43" t="s">
        <v>30</v>
      </c>
      <c r="N19" s="44">
        <v>4041.81</v>
      </c>
      <c r="O19" s="2" t="e">
        <f>L19-A19</f>
        <v>#VALUE!</v>
      </c>
      <c r="P19" s="41">
        <f t="shared" si="3"/>
        <v>4041.81</v>
      </c>
      <c r="T19" s="45" t="s">
        <v>6</v>
      </c>
      <c r="U19" s="45" t="s">
        <v>30</v>
      </c>
      <c r="V19" s="46">
        <v>4680.9399999999996</v>
      </c>
      <c r="W19" s="3">
        <f t="shared" si="4"/>
        <v>-4680.9399999999996</v>
      </c>
      <c r="X19" s="3" t="e">
        <f>T19-A19</f>
        <v>#VALUE!</v>
      </c>
    </row>
    <row r="20" spans="1:24" s="3" customFormat="1" ht="39" customHeight="1">
      <c r="A20" s="22" t="s">
        <v>4</v>
      </c>
      <c r="B20" s="5"/>
      <c r="C20" s="48"/>
      <c r="D20" s="48">
        <v>135.6</v>
      </c>
      <c r="F20" s="43" t="s">
        <v>5</v>
      </c>
      <c r="G20" s="43" t="s">
        <v>31</v>
      </c>
      <c r="H20" s="44">
        <v>135.6</v>
      </c>
      <c r="I20" s="2" t="e">
        <f>F20-A20</f>
        <v>#VALUE!</v>
      </c>
      <c r="J20" s="41">
        <f t="shared" si="1"/>
        <v>135.6</v>
      </c>
      <c r="K20" s="41"/>
      <c r="L20" s="43" t="s">
        <v>5</v>
      </c>
      <c r="M20" s="43" t="s">
        <v>31</v>
      </c>
      <c r="N20" s="44">
        <v>135.6</v>
      </c>
      <c r="O20" s="2" t="e">
        <f>L20-A20</f>
        <v>#VALUE!</v>
      </c>
      <c r="P20" s="41">
        <f t="shared" si="3"/>
        <v>135.6</v>
      </c>
      <c r="T20" s="45" t="s">
        <v>5</v>
      </c>
      <c r="U20" s="45" t="s">
        <v>31</v>
      </c>
      <c r="V20" s="46">
        <v>135.6</v>
      </c>
      <c r="W20" s="3">
        <f t="shared" si="4"/>
        <v>-135.6</v>
      </c>
      <c r="X20" s="3" t="e">
        <f>T20-A20</f>
        <v>#VALUE!</v>
      </c>
    </row>
    <row r="21" spans="1:24" s="3" customFormat="1" ht="39" customHeight="1">
      <c r="A21" s="137" t="s">
        <v>9</v>
      </c>
      <c r="B21" s="9">
        <v>512</v>
      </c>
      <c r="F21" s="38" t="str">
        <f>""</f>
        <v/>
      </c>
      <c r="G21" s="38" t="str">
        <f>""</f>
        <v/>
      </c>
      <c r="H21" s="38" t="str">
        <f>""</f>
        <v/>
      </c>
      <c r="I21" s="2"/>
      <c r="L21" s="38" t="str">
        <f>""</f>
        <v/>
      </c>
      <c r="M21" s="39" t="str">
        <f>""</f>
        <v/>
      </c>
      <c r="N21" s="38" t="str">
        <f>""</f>
        <v/>
      </c>
      <c r="V21" s="8" t="e">
        <f>V22+#REF!+#REF!+#REF!+#REF!+#REF!+#REF!+#REF!+#REF!+#REF!+#REF!+#REF!+#REF!+#REF!+#REF!+#REF!+#REF!+#REF!+#REF!+#REF!+#REF!</f>
        <v>#REF!</v>
      </c>
      <c r="W21" s="8" t="e">
        <f>W22+#REF!+#REF!+#REF!+#REF!+#REF!+#REF!+#REF!+#REF!+#REF!+#REF!+#REF!+#REF!+#REF!+#REF!+#REF!+#REF!+#REF!+#REF!+#REF!+#REF!</f>
        <v>#REF!</v>
      </c>
    </row>
    <row r="22" spans="1:24" ht="19.5" customHeight="1">
      <c r="P22" s="49"/>
      <c r="T22" s="50" t="s">
        <v>3</v>
      </c>
      <c r="U22" s="50" t="s">
        <v>33</v>
      </c>
      <c r="V22" s="51">
        <v>19998</v>
      </c>
      <c r="W22" s="31">
        <f>B22-V22</f>
        <v>-19998</v>
      </c>
      <c r="X22" s="31">
        <f>T22-A22</f>
        <v>232</v>
      </c>
    </row>
    <row r="23" spans="1:24" ht="19.5" customHeight="1">
      <c r="P23" s="49"/>
      <c r="T23" s="50" t="s">
        <v>2</v>
      </c>
      <c r="U23" s="50" t="s">
        <v>34</v>
      </c>
      <c r="V23" s="51">
        <v>19998</v>
      </c>
      <c r="W23" s="31">
        <f>B23-V23</f>
        <v>-19998</v>
      </c>
      <c r="X23" s="31">
        <f>T23-A23</f>
        <v>23203</v>
      </c>
    </row>
    <row r="24" spans="1:24" ht="19.5" customHeight="1">
      <c r="P24" s="49"/>
      <c r="T24" s="50" t="s">
        <v>1</v>
      </c>
      <c r="U24" s="50" t="s">
        <v>35</v>
      </c>
      <c r="V24" s="51">
        <v>19998</v>
      </c>
      <c r="W24" s="31">
        <f>B24-V24</f>
        <v>-19998</v>
      </c>
      <c r="X24" s="31">
        <f>T24-A24</f>
        <v>2320301</v>
      </c>
    </row>
    <row r="25" spans="1:24" ht="19.5" customHeight="1">
      <c r="P25" s="49"/>
    </row>
    <row r="26" spans="1:24" ht="19.5" customHeight="1">
      <c r="P26" s="49"/>
    </row>
    <row r="27" spans="1:24" ht="19.5" customHeight="1">
      <c r="P27" s="49"/>
    </row>
    <row r="28" spans="1:24" ht="19.5" customHeight="1">
      <c r="P28" s="49"/>
    </row>
    <row r="29" spans="1:24" ht="19.5" customHeight="1">
      <c r="P29" s="49"/>
    </row>
    <row r="30" spans="1:24" ht="19.5" customHeight="1">
      <c r="P30" s="49"/>
    </row>
    <row r="31" spans="1:24" ht="19.5" customHeight="1">
      <c r="P31" s="49"/>
    </row>
    <row r="32" spans="1:24" ht="19.5" customHeight="1">
      <c r="P32" s="49"/>
    </row>
    <row r="33" spans="16:16" ht="19.5" customHeight="1">
      <c r="P33" s="49"/>
    </row>
    <row r="34" spans="16:16" ht="19.5" customHeight="1">
      <c r="P34" s="49"/>
    </row>
    <row r="35" spans="16:16" ht="19.5" customHeight="1">
      <c r="P35" s="49"/>
    </row>
    <row r="36" spans="16:16" ht="19.5" customHeight="1">
      <c r="P36" s="49"/>
    </row>
    <row r="37" spans="16:16" ht="19.5" customHeight="1">
      <c r="P37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82"/>
  <sheetViews>
    <sheetView workbookViewId="0">
      <selection activeCell="AC49" sqref="AC49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9.25" customHeight="1">
      <c r="A1" s="30" t="s">
        <v>114</v>
      </c>
    </row>
    <row r="2" spans="1:25" ht="28.5" customHeight="1">
      <c r="A2" s="208" t="s">
        <v>144</v>
      </c>
      <c r="B2" s="210"/>
      <c r="C2" s="209"/>
      <c r="G2" s="31"/>
      <c r="H2" s="31"/>
      <c r="I2" s="31"/>
    </row>
    <row r="3" spans="1:25" s="3" customFormat="1" ht="21.75" customHeight="1">
      <c r="A3" s="4"/>
      <c r="C3" s="130" t="s">
        <v>22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6" t="s">
        <v>23</v>
      </c>
      <c r="B4" s="37" t="s">
        <v>24</v>
      </c>
      <c r="C4" s="25" t="s">
        <v>184</v>
      </c>
      <c r="G4" s="38" t="s">
        <v>25</v>
      </c>
      <c r="H4" s="38" t="s">
        <v>26</v>
      </c>
      <c r="I4" s="38" t="s">
        <v>27</v>
      </c>
      <c r="J4" s="2"/>
      <c r="M4" s="38" t="s">
        <v>25</v>
      </c>
      <c r="N4" s="39" t="s">
        <v>26</v>
      </c>
      <c r="O4" s="38" t="s">
        <v>27</v>
      </c>
    </row>
    <row r="5" spans="1:25" s="4" customFormat="1" ht="39" customHeight="1">
      <c r="A5" s="172">
        <v>201</v>
      </c>
      <c r="B5" s="173" t="s">
        <v>185</v>
      </c>
      <c r="C5" s="174">
        <v>206.54</v>
      </c>
      <c r="D5" s="4">
        <v>105429</v>
      </c>
      <c r="E5" s="4">
        <v>595734.14</v>
      </c>
      <c r="F5" s="4">
        <f>104401+13602</f>
        <v>118003</v>
      </c>
      <c r="G5" s="58" t="s">
        <v>8</v>
      </c>
      <c r="H5" s="58" t="s">
        <v>28</v>
      </c>
      <c r="I5" s="58">
        <v>596221.15</v>
      </c>
      <c r="J5" s="4">
        <f t="shared" ref="J5:J60" si="0">G5-A5</f>
        <v>0</v>
      </c>
      <c r="K5" s="4">
        <f t="shared" ref="K5:K60" si="1">I5-C5</f>
        <v>596014.61</v>
      </c>
      <c r="L5" s="4">
        <v>75943</v>
      </c>
      <c r="M5" s="58" t="s">
        <v>8</v>
      </c>
      <c r="N5" s="58" t="s">
        <v>28</v>
      </c>
      <c r="O5" s="58">
        <v>643048.94999999995</v>
      </c>
      <c r="P5" s="4">
        <f t="shared" ref="P5:P60" si="2">M5-A5</f>
        <v>0</v>
      </c>
      <c r="Q5" s="4">
        <f t="shared" ref="Q5:Q60" si="3">O5-C5</f>
        <v>642842.40999999992</v>
      </c>
      <c r="S5" s="4">
        <v>717759</v>
      </c>
      <c r="U5" s="59" t="s">
        <v>8</v>
      </c>
      <c r="V5" s="59" t="s">
        <v>28</v>
      </c>
      <c r="W5" s="59">
        <v>659380.53</v>
      </c>
      <c r="X5" s="4">
        <f t="shared" ref="X5:X60" si="4">C5-W5</f>
        <v>-659173.99</v>
      </c>
      <c r="Y5" s="4">
        <f t="shared" ref="Y5:Y60" si="5">U5-A5</f>
        <v>0</v>
      </c>
    </row>
    <row r="6" spans="1:25" s="60" customFormat="1" ht="39" customHeight="1">
      <c r="A6" s="175">
        <v>20101</v>
      </c>
      <c r="B6" s="176" t="s">
        <v>186</v>
      </c>
      <c r="C6" s="174">
        <v>5.1100000000000003</v>
      </c>
      <c r="E6" s="60">
        <v>7616.62</v>
      </c>
      <c r="G6" s="61" t="s">
        <v>7</v>
      </c>
      <c r="H6" s="61" t="s">
        <v>29</v>
      </c>
      <c r="I6" s="61">
        <v>7616.62</v>
      </c>
      <c r="J6" s="60">
        <f t="shared" si="0"/>
        <v>0</v>
      </c>
      <c r="K6" s="60">
        <f t="shared" si="1"/>
        <v>7611.51</v>
      </c>
      <c r="M6" s="61" t="s">
        <v>7</v>
      </c>
      <c r="N6" s="61" t="s">
        <v>29</v>
      </c>
      <c r="O6" s="61">
        <v>7749.58</v>
      </c>
      <c r="P6" s="60">
        <f t="shared" si="2"/>
        <v>0</v>
      </c>
      <c r="Q6" s="60">
        <f t="shared" si="3"/>
        <v>7744.47</v>
      </c>
      <c r="U6" s="62" t="s">
        <v>7</v>
      </c>
      <c r="V6" s="62" t="s">
        <v>29</v>
      </c>
      <c r="W6" s="62">
        <v>8475.4699999999993</v>
      </c>
      <c r="X6" s="60">
        <f t="shared" si="4"/>
        <v>-8470.3599999999988</v>
      </c>
      <c r="Y6" s="60">
        <f t="shared" si="5"/>
        <v>0</v>
      </c>
    </row>
    <row r="7" spans="1:25" s="64" customFormat="1" ht="39" customHeight="1">
      <c r="A7" s="175">
        <v>2010101</v>
      </c>
      <c r="B7" s="176" t="s">
        <v>187</v>
      </c>
      <c r="C7" s="177">
        <v>5.1100000000000003</v>
      </c>
      <c r="E7" s="64">
        <v>3922.87</v>
      </c>
      <c r="G7" s="65" t="s">
        <v>6</v>
      </c>
      <c r="H7" s="65" t="s">
        <v>30</v>
      </c>
      <c r="I7" s="65">
        <v>3922.87</v>
      </c>
      <c r="J7" s="64">
        <f t="shared" si="0"/>
        <v>0</v>
      </c>
      <c r="K7" s="64">
        <f t="shared" si="1"/>
        <v>3917.7599999999998</v>
      </c>
      <c r="L7" s="64">
        <v>750</v>
      </c>
      <c r="M7" s="65" t="s">
        <v>6</v>
      </c>
      <c r="N7" s="65" t="s">
        <v>30</v>
      </c>
      <c r="O7" s="65">
        <v>4041.81</v>
      </c>
      <c r="P7" s="64">
        <f t="shared" si="2"/>
        <v>0</v>
      </c>
      <c r="Q7" s="64">
        <f t="shared" si="3"/>
        <v>4036.7</v>
      </c>
      <c r="U7" s="66" t="s">
        <v>6</v>
      </c>
      <c r="V7" s="66" t="s">
        <v>30</v>
      </c>
      <c r="W7" s="66">
        <v>4680.9399999999996</v>
      </c>
      <c r="X7" s="64">
        <f t="shared" si="4"/>
        <v>-4675.83</v>
      </c>
      <c r="Y7" s="64">
        <f t="shared" si="5"/>
        <v>0</v>
      </c>
    </row>
    <row r="8" spans="1:25" s="64" customFormat="1" ht="39" customHeight="1">
      <c r="A8" s="175">
        <v>20103</v>
      </c>
      <c r="B8" s="176" t="s">
        <v>188</v>
      </c>
      <c r="C8" s="174">
        <v>165.21</v>
      </c>
      <c r="G8" s="65"/>
      <c r="H8" s="65"/>
      <c r="I8" s="65"/>
      <c r="M8" s="65"/>
      <c r="N8" s="65"/>
      <c r="O8" s="65"/>
      <c r="U8" s="66"/>
      <c r="V8" s="66"/>
      <c r="W8" s="66"/>
    </row>
    <row r="9" spans="1:25" s="64" customFormat="1" ht="39" customHeight="1">
      <c r="A9" s="175">
        <v>2010301</v>
      </c>
      <c r="B9" s="176" t="s">
        <v>187</v>
      </c>
      <c r="C9" s="177">
        <v>135.4</v>
      </c>
      <c r="G9" s="65"/>
      <c r="H9" s="65"/>
      <c r="I9" s="65"/>
      <c r="M9" s="65"/>
      <c r="N9" s="65"/>
      <c r="O9" s="65"/>
      <c r="U9" s="66"/>
      <c r="V9" s="66"/>
      <c r="W9" s="66"/>
    </row>
    <row r="10" spans="1:25" s="64" customFormat="1" ht="39" customHeight="1">
      <c r="A10" s="175">
        <v>2010302</v>
      </c>
      <c r="B10" s="176" t="s">
        <v>189</v>
      </c>
      <c r="C10" s="177">
        <v>15.57</v>
      </c>
      <c r="G10" s="65"/>
      <c r="H10" s="65"/>
      <c r="I10" s="65"/>
      <c r="M10" s="65"/>
      <c r="N10" s="65"/>
      <c r="O10" s="65"/>
      <c r="U10" s="66"/>
      <c r="V10" s="66"/>
      <c r="W10" s="66"/>
    </row>
    <row r="11" spans="1:25" s="64" customFormat="1" ht="39" customHeight="1">
      <c r="A11" s="175">
        <v>2010350</v>
      </c>
      <c r="B11" s="176" t="s">
        <v>190</v>
      </c>
      <c r="C11" s="177">
        <v>14.24</v>
      </c>
      <c r="G11" s="65"/>
      <c r="H11" s="65"/>
      <c r="I11" s="65"/>
      <c r="M11" s="65"/>
      <c r="N11" s="65"/>
      <c r="O11" s="65"/>
      <c r="U11" s="66"/>
      <c r="V11" s="66"/>
      <c r="W11" s="66"/>
    </row>
    <row r="12" spans="1:25" s="64" customFormat="1" ht="39" customHeight="1">
      <c r="A12" s="175">
        <v>20106</v>
      </c>
      <c r="B12" s="176" t="s">
        <v>191</v>
      </c>
      <c r="C12" s="174">
        <v>16.57</v>
      </c>
      <c r="G12" s="65"/>
      <c r="H12" s="65"/>
      <c r="I12" s="65"/>
      <c r="M12" s="65"/>
      <c r="N12" s="65"/>
      <c r="O12" s="65"/>
      <c r="U12" s="66"/>
      <c r="V12" s="66"/>
      <c r="W12" s="66"/>
    </row>
    <row r="13" spans="1:25" s="64" customFormat="1" ht="39" customHeight="1">
      <c r="A13" s="175">
        <v>2010650</v>
      </c>
      <c r="B13" s="176" t="s">
        <v>190</v>
      </c>
      <c r="C13" s="177">
        <v>10.87</v>
      </c>
      <c r="G13" s="65"/>
      <c r="H13" s="65"/>
      <c r="I13" s="65"/>
      <c r="M13" s="65"/>
      <c r="N13" s="65"/>
      <c r="O13" s="65"/>
      <c r="U13" s="66"/>
      <c r="V13" s="66"/>
      <c r="W13" s="66"/>
    </row>
    <row r="14" spans="1:25" s="64" customFormat="1" ht="39" customHeight="1">
      <c r="A14" s="175">
        <v>2010699</v>
      </c>
      <c r="B14" s="176" t="s">
        <v>192</v>
      </c>
      <c r="C14" s="177">
        <v>5.7</v>
      </c>
      <c r="G14" s="65"/>
      <c r="H14" s="65"/>
      <c r="I14" s="65"/>
      <c r="M14" s="65"/>
      <c r="N14" s="65"/>
      <c r="O14" s="65"/>
      <c r="U14" s="66"/>
      <c r="V14" s="66"/>
      <c r="W14" s="66"/>
    </row>
    <row r="15" spans="1:25" s="64" customFormat="1" ht="39" customHeight="1">
      <c r="A15" s="175">
        <v>20111</v>
      </c>
      <c r="B15" s="176" t="s">
        <v>193</v>
      </c>
      <c r="C15" s="174">
        <f>SUM(C16)</f>
        <v>8.67</v>
      </c>
      <c r="G15" s="65"/>
      <c r="H15" s="65"/>
      <c r="I15" s="65"/>
      <c r="M15" s="65"/>
      <c r="N15" s="65"/>
      <c r="O15" s="65"/>
      <c r="U15" s="66"/>
      <c r="V15" s="66"/>
      <c r="W15" s="66"/>
    </row>
    <row r="16" spans="1:25" s="64" customFormat="1" ht="39" customHeight="1">
      <c r="A16" s="175">
        <v>2011101</v>
      </c>
      <c r="B16" s="176" t="s">
        <v>187</v>
      </c>
      <c r="C16" s="177">
        <v>8.67</v>
      </c>
      <c r="G16" s="65"/>
      <c r="H16" s="65"/>
      <c r="I16" s="65"/>
      <c r="M16" s="65"/>
      <c r="N16" s="65"/>
      <c r="O16" s="65"/>
      <c r="U16" s="66"/>
      <c r="V16" s="66"/>
      <c r="W16" s="66"/>
    </row>
    <row r="17" spans="1:25" s="64" customFormat="1" ht="39" customHeight="1">
      <c r="A17" s="175">
        <v>20131</v>
      </c>
      <c r="B17" s="176" t="s">
        <v>194</v>
      </c>
      <c r="C17" s="174">
        <v>10.98</v>
      </c>
      <c r="G17" s="65"/>
      <c r="H17" s="65"/>
      <c r="I17" s="65"/>
      <c r="M17" s="65"/>
      <c r="N17" s="65"/>
      <c r="O17" s="65"/>
      <c r="U17" s="66"/>
      <c r="V17" s="66"/>
      <c r="W17" s="66"/>
    </row>
    <row r="18" spans="1:25" s="64" customFormat="1" ht="39" customHeight="1">
      <c r="A18" s="175">
        <v>2013101</v>
      </c>
      <c r="B18" s="176" t="s">
        <v>187</v>
      </c>
      <c r="C18" s="177">
        <v>10.98</v>
      </c>
      <c r="G18" s="65"/>
      <c r="H18" s="65"/>
      <c r="I18" s="65"/>
      <c r="M18" s="65"/>
      <c r="N18" s="65"/>
      <c r="O18" s="65"/>
      <c r="U18" s="66"/>
      <c r="V18" s="66"/>
      <c r="W18" s="66"/>
    </row>
    <row r="19" spans="1:25" s="64" customFormat="1" ht="39" customHeight="1">
      <c r="A19" s="175">
        <v>204</v>
      </c>
      <c r="B19" s="176" t="s">
        <v>195</v>
      </c>
      <c r="C19" s="174">
        <v>1.55</v>
      </c>
      <c r="G19" s="65"/>
      <c r="H19" s="65"/>
      <c r="I19" s="65"/>
      <c r="M19" s="65"/>
      <c r="N19" s="65"/>
      <c r="O19" s="65"/>
      <c r="U19" s="66"/>
      <c r="V19" s="66"/>
      <c r="W19" s="66"/>
    </row>
    <row r="20" spans="1:25" s="64" customFormat="1" ht="39" customHeight="1">
      <c r="A20" s="175">
        <v>20405</v>
      </c>
      <c r="B20" s="176" t="s">
        <v>196</v>
      </c>
      <c r="C20" s="174">
        <f>SUM(C21)</f>
        <v>1.55</v>
      </c>
      <c r="G20" s="65"/>
      <c r="H20" s="65"/>
      <c r="I20" s="65"/>
      <c r="M20" s="65"/>
      <c r="N20" s="65"/>
      <c r="O20" s="65"/>
      <c r="U20" s="66"/>
      <c r="V20" s="66"/>
      <c r="W20" s="66"/>
    </row>
    <row r="21" spans="1:25" s="64" customFormat="1" ht="39" customHeight="1">
      <c r="A21" s="175">
        <v>2040506</v>
      </c>
      <c r="B21" s="176" t="s">
        <v>197</v>
      </c>
      <c r="C21" s="177">
        <v>1.55</v>
      </c>
      <c r="G21" s="65"/>
      <c r="H21" s="65"/>
      <c r="I21" s="65"/>
      <c r="M21" s="65"/>
      <c r="N21" s="65"/>
      <c r="O21" s="65"/>
      <c r="U21" s="66"/>
      <c r="V21" s="66"/>
      <c r="W21" s="66"/>
    </row>
    <row r="22" spans="1:25" s="64" customFormat="1" ht="39" customHeight="1">
      <c r="A22" s="172">
        <v>207</v>
      </c>
      <c r="B22" s="173" t="s">
        <v>198</v>
      </c>
      <c r="C22" s="174">
        <v>22.68</v>
      </c>
      <c r="G22" s="65"/>
      <c r="H22" s="65"/>
      <c r="I22" s="65"/>
      <c r="M22" s="65"/>
      <c r="N22" s="65"/>
      <c r="O22" s="65"/>
      <c r="U22" s="66"/>
      <c r="V22" s="66"/>
      <c r="W22" s="66"/>
    </row>
    <row r="23" spans="1:25" s="64" customFormat="1" ht="39" customHeight="1">
      <c r="A23" s="172">
        <v>20701</v>
      </c>
      <c r="B23" s="173" t="s">
        <v>199</v>
      </c>
      <c r="C23" s="174">
        <v>5.68</v>
      </c>
      <c r="G23" s="65"/>
      <c r="H23" s="65"/>
      <c r="I23" s="65"/>
      <c r="M23" s="65"/>
      <c r="N23" s="65"/>
      <c r="O23" s="65"/>
      <c r="U23" s="66"/>
      <c r="V23" s="66"/>
      <c r="W23" s="66"/>
    </row>
    <row r="24" spans="1:25" s="64" customFormat="1" ht="39" customHeight="1">
      <c r="A24" s="172">
        <v>2070109</v>
      </c>
      <c r="B24" s="173" t="s">
        <v>200</v>
      </c>
      <c r="C24" s="177">
        <v>5.68</v>
      </c>
      <c r="G24" s="65"/>
      <c r="H24" s="65"/>
      <c r="I24" s="65"/>
      <c r="M24" s="65"/>
      <c r="N24" s="65"/>
      <c r="O24" s="65"/>
      <c r="U24" s="66"/>
      <c r="V24" s="66"/>
      <c r="W24" s="66"/>
    </row>
    <row r="25" spans="1:25" s="64" customFormat="1" ht="39" customHeight="1">
      <c r="A25" s="172">
        <v>20799</v>
      </c>
      <c r="B25" s="173" t="s">
        <v>201</v>
      </c>
      <c r="C25" s="178">
        <f>SUM(C26:C26)</f>
        <v>17</v>
      </c>
      <c r="G25" s="65"/>
      <c r="H25" s="65"/>
      <c r="I25" s="65"/>
      <c r="M25" s="65"/>
      <c r="N25" s="65"/>
      <c r="O25" s="65"/>
      <c r="U25" s="66"/>
      <c r="V25" s="66"/>
      <c r="W25" s="66"/>
    </row>
    <row r="26" spans="1:25" s="64" customFormat="1" ht="39" customHeight="1">
      <c r="A26" s="172">
        <v>2079999</v>
      </c>
      <c r="B26" s="173" t="s">
        <v>202</v>
      </c>
      <c r="C26" s="177">
        <v>17</v>
      </c>
      <c r="G26" s="65"/>
      <c r="H26" s="65"/>
      <c r="I26" s="65"/>
      <c r="M26" s="65"/>
      <c r="N26" s="65"/>
      <c r="O26" s="65"/>
      <c r="U26" s="66"/>
      <c r="V26" s="66"/>
      <c r="W26" s="66"/>
    </row>
    <row r="27" spans="1:25" s="64" customFormat="1" ht="39" customHeight="1">
      <c r="A27" s="172">
        <v>208</v>
      </c>
      <c r="B27" s="173" t="s">
        <v>203</v>
      </c>
      <c r="C27" s="174">
        <v>41.27</v>
      </c>
      <c r="G27" s="65"/>
      <c r="H27" s="65"/>
      <c r="I27" s="65"/>
      <c r="M27" s="65"/>
      <c r="N27" s="65"/>
      <c r="O27" s="65"/>
      <c r="U27" s="66"/>
      <c r="V27" s="66"/>
      <c r="W27" s="66"/>
    </row>
    <row r="28" spans="1:25" s="64" customFormat="1" ht="39" customHeight="1">
      <c r="A28" s="172">
        <v>20805</v>
      </c>
      <c r="B28" s="173" t="s">
        <v>204</v>
      </c>
      <c r="C28" s="174">
        <f>SUM(C29:C30)</f>
        <v>33.770000000000003</v>
      </c>
      <c r="G28" s="65"/>
      <c r="H28" s="65"/>
      <c r="I28" s="65"/>
      <c r="M28" s="65"/>
      <c r="N28" s="65"/>
      <c r="O28" s="65"/>
      <c r="U28" s="66"/>
      <c r="V28" s="66"/>
      <c r="W28" s="66"/>
    </row>
    <row r="29" spans="1:25" s="64" customFormat="1" ht="39" customHeight="1">
      <c r="A29" s="172">
        <v>2080504</v>
      </c>
      <c r="B29" s="173" t="s">
        <v>205</v>
      </c>
      <c r="C29" s="177">
        <v>33.57</v>
      </c>
      <c r="G29" s="65"/>
      <c r="H29" s="65"/>
      <c r="I29" s="65"/>
      <c r="M29" s="65"/>
      <c r="N29" s="65"/>
      <c r="O29" s="65"/>
      <c r="U29" s="66"/>
      <c r="V29" s="66"/>
      <c r="W29" s="66"/>
    </row>
    <row r="30" spans="1:25" s="64" customFormat="1" ht="39" customHeight="1">
      <c r="A30" s="172">
        <v>20808</v>
      </c>
      <c r="B30" s="173" t="s">
        <v>206</v>
      </c>
      <c r="C30" s="174">
        <v>0.2</v>
      </c>
      <c r="G30" s="65"/>
      <c r="H30" s="65"/>
      <c r="I30" s="65"/>
      <c r="M30" s="65"/>
      <c r="N30" s="65"/>
      <c r="O30" s="65"/>
      <c r="U30" s="66"/>
      <c r="V30" s="66"/>
      <c r="W30" s="66"/>
    </row>
    <row r="31" spans="1:25" s="3" customFormat="1" ht="39" customHeight="1">
      <c r="A31" s="172">
        <v>2080804</v>
      </c>
      <c r="B31" s="173" t="s">
        <v>207</v>
      </c>
      <c r="C31" s="177">
        <v>0.2</v>
      </c>
      <c r="D31" s="48"/>
      <c r="E31" s="48">
        <v>135.6</v>
      </c>
      <c r="G31" s="43" t="s">
        <v>5</v>
      </c>
      <c r="H31" s="43" t="s">
        <v>31</v>
      </c>
      <c r="I31" s="44">
        <v>135.6</v>
      </c>
      <c r="J31" s="2">
        <f t="shared" si="0"/>
        <v>-70605</v>
      </c>
      <c r="K31" s="41">
        <f t="shared" si="1"/>
        <v>135.4</v>
      </c>
      <c r="L31" s="41"/>
      <c r="M31" s="43" t="s">
        <v>5</v>
      </c>
      <c r="N31" s="43" t="s">
        <v>31</v>
      </c>
      <c r="O31" s="44">
        <v>135.6</v>
      </c>
      <c r="P31" s="2">
        <f t="shared" si="2"/>
        <v>-70605</v>
      </c>
      <c r="Q31" s="41">
        <f t="shared" si="3"/>
        <v>135.4</v>
      </c>
      <c r="U31" s="45" t="s">
        <v>5</v>
      </c>
      <c r="V31" s="45" t="s">
        <v>31</v>
      </c>
      <c r="W31" s="46">
        <v>135.6</v>
      </c>
      <c r="X31" s="3">
        <f t="shared" si="4"/>
        <v>-135.4</v>
      </c>
      <c r="Y31" s="3">
        <f t="shared" si="5"/>
        <v>-70605</v>
      </c>
    </row>
    <row r="32" spans="1:25" s="3" customFormat="1" ht="39" customHeight="1">
      <c r="A32" s="172">
        <v>20820</v>
      </c>
      <c r="B32" s="173" t="s">
        <v>208</v>
      </c>
      <c r="C32" s="174">
        <f>SUM(C33)</f>
        <v>3.5</v>
      </c>
      <c r="D32" s="48"/>
      <c r="E32" s="48"/>
      <c r="G32" s="43"/>
      <c r="H32" s="43"/>
      <c r="I32" s="44"/>
      <c r="J32" s="2"/>
      <c r="K32" s="41"/>
      <c r="L32" s="41"/>
      <c r="M32" s="43"/>
      <c r="N32" s="43"/>
      <c r="O32" s="44"/>
      <c r="P32" s="2"/>
      <c r="Q32" s="41"/>
      <c r="U32" s="45"/>
      <c r="V32" s="45"/>
      <c r="W32" s="46"/>
    </row>
    <row r="33" spans="1:25" s="3" customFormat="1" ht="39" customHeight="1">
      <c r="A33" s="172">
        <v>2082001</v>
      </c>
      <c r="B33" s="173" t="s">
        <v>209</v>
      </c>
      <c r="C33" s="177">
        <v>3.5</v>
      </c>
      <c r="D33" s="48"/>
      <c r="E33" s="48"/>
      <c r="G33" s="43"/>
      <c r="H33" s="43"/>
      <c r="I33" s="44"/>
      <c r="J33" s="2"/>
      <c r="K33" s="41"/>
      <c r="L33" s="41"/>
      <c r="M33" s="43"/>
      <c r="N33" s="43"/>
      <c r="O33" s="44"/>
      <c r="P33" s="2"/>
      <c r="Q33" s="41"/>
      <c r="U33" s="45"/>
      <c r="V33" s="45"/>
      <c r="W33" s="46"/>
    </row>
    <row r="34" spans="1:25" s="3" customFormat="1" ht="39" customHeight="1">
      <c r="A34" s="172">
        <v>20899</v>
      </c>
      <c r="B34" s="173" t="s">
        <v>210</v>
      </c>
      <c r="C34" s="174">
        <f>SUM(C35)</f>
        <v>4</v>
      </c>
      <c r="D34" s="48"/>
      <c r="E34" s="48"/>
      <c r="G34" s="43"/>
      <c r="H34" s="43"/>
      <c r="I34" s="44"/>
      <c r="J34" s="2"/>
      <c r="K34" s="41"/>
      <c r="L34" s="41"/>
      <c r="M34" s="43"/>
      <c r="N34" s="43"/>
      <c r="O34" s="44"/>
      <c r="P34" s="2"/>
      <c r="Q34" s="41"/>
      <c r="U34" s="45"/>
      <c r="V34" s="45"/>
      <c r="W34" s="46"/>
    </row>
    <row r="35" spans="1:25" s="3" customFormat="1" ht="39" customHeight="1">
      <c r="A35" s="172">
        <v>2089901</v>
      </c>
      <c r="B35" s="173" t="s">
        <v>211</v>
      </c>
      <c r="C35" s="177">
        <v>4</v>
      </c>
      <c r="D35" s="48"/>
      <c r="E35" s="48"/>
      <c r="G35" s="43"/>
      <c r="H35" s="43"/>
      <c r="I35" s="44"/>
      <c r="J35" s="2"/>
      <c r="K35" s="41"/>
      <c r="L35" s="41"/>
      <c r="M35" s="43"/>
      <c r="N35" s="43"/>
      <c r="O35" s="44"/>
      <c r="P35" s="2"/>
      <c r="Q35" s="41"/>
      <c r="U35" s="45"/>
      <c r="V35" s="45"/>
      <c r="W35" s="46"/>
    </row>
    <row r="36" spans="1:25" s="3" customFormat="1" ht="39" customHeight="1">
      <c r="A36" s="172">
        <v>210</v>
      </c>
      <c r="B36" s="173" t="s">
        <v>212</v>
      </c>
      <c r="C36" s="174">
        <v>66.86</v>
      </c>
      <c r="D36" s="48"/>
      <c r="E36" s="48"/>
      <c r="G36" s="43"/>
      <c r="H36" s="43"/>
      <c r="I36" s="44"/>
      <c r="J36" s="2"/>
      <c r="K36" s="41"/>
      <c r="L36" s="41"/>
      <c r="M36" s="43"/>
      <c r="N36" s="43"/>
      <c r="O36" s="44"/>
      <c r="P36" s="2"/>
      <c r="Q36" s="41"/>
      <c r="U36" s="45"/>
      <c r="V36" s="45"/>
      <c r="W36" s="46"/>
    </row>
    <row r="37" spans="1:25" s="3" customFormat="1" ht="39" customHeight="1">
      <c r="A37" s="172">
        <v>21005</v>
      </c>
      <c r="B37" s="173" t="s">
        <v>213</v>
      </c>
      <c r="C37" s="174">
        <v>9.08</v>
      </c>
      <c r="D37" s="48"/>
      <c r="E37" s="48"/>
      <c r="G37" s="43"/>
      <c r="H37" s="43"/>
      <c r="I37" s="44"/>
      <c r="J37" s="2"/>
      <c r="K37" s="41"/>
      <c r="L37" s="41"/>
      <c r="M37" s="43"/>
      <c r="N37" s="43"/>
      <c r="O37" s="44"/>
      <c r="P37" s="2"/>
      <c r="Q37" s="41"/>
      <c r="U37" s="45"/>
      <c r="V37" s="45"/>
      <c r="W37" s="46"/>
    </row>
    <row r="38" spans="1:25" s="3" customFormat="1" ht="39" customHeight="1">
      <c r="A38" s="172">
        <v>2100501</v>
      </c>
      <c r="B38" s="173" t="s">
        <v>214</v>
      </c>
      <c r="C38" s="177">
        <v>9.08</v>
      </c>
      <c r="D38" s="48"/>
      <c r="E38" s="48"/>
      <c r="G38" s="43"/>
      <c r="H38" s="43"/>
      <c r="I38" s="44"/>
      <c r="J38" s="2"/>
      <c r="K38" s="41"/>
      <c r="L38" s="41"/>
      <c r="M38" s="43"/>
      <c r="N38" s="43"/>
      <c r="O38" s="44"/>
      <c r="P38" s="2"/>
      <c r="Q38" s="41"/>
      <c r="U38" s="45"/>
      <c r="V38" s="45"/>
      <c r="W38" s="46"/>
    </row>
    <row r="39" spans="1:25" s="3" customFormat="1" ht="39" customHeight="1">
      <c r="A39" s="172">
        <v>21007</v>
      </c>
      <c r="B39" s="173" t="s">
        <v>215</v>
      </c>
      <c r="C39" s="177">
        <v>57.779999999999994</v>
      </c>
      <c r="D39" s="48"/>
      <c r="E39" s="48"/>
      <c r="G39" s="43"/>
      <c r="H39" s="43"/>
      <c r="I39" s="44"/>
      <c r="J39" s="2"/>
      <c r="K39" s="41"/>
      <c r="L39" s="41"/>
      <c r="M39" s="43"/>
      <c r="N39" s="43"/>
      <c r="O39" s="44"/>
      <c r="P39" s="2"/>
      <c r="Q39" s="41"/>
      <c r="U39" s="45"/>
      <c r="V39" s="45"/>
      <c r="W39" s="46"/>
    </row>
    <row r="40" spans="1:25" s="3" customFormat="1" ht="39" customHeight="1">
      <c r="A40" s="172">
        <v>2100717</v>
      </c>
      <c r="B40" s="173" t="s">
        <v>216</v>
      </c>
      <c r="C40" s="177">
        <v>1.1599999999999999</v>
      </c>
      <c r="D40" s="41">
        <v>105429</v>
      </c>
      <c r="E40" s="42">
        <v>595734.14</v>
      </c>
      <c r="F40" s="3">
        <f>104401+13602</f>
        <v>118003</v>
      </c>
      <c r="G40" s="43" t="s">
        <v>8</v>
      </c>
      <c r="H40" s="43" t="s">
        <v>28</v>
      </c>
      <c r="I40" s="44">
        <v>596221.15</v>
      </c>
      <c r="J40" s="2">
        <f t="shared" si="0"/>
        <v>-2100516</v>
      </c>
      <c r="K40" s="41">
        <f t="shared" si="1"/>
        <v>596219.99</v>
      </c>
      <c r="L40" s="41">
        <v>75943</v>
      </c>
      <c r="M40" s="43" t="s">
        <v>8</v>
      </c>
      <c r="N40" s="43" t="s">
        <v>28</v>
      </c>
      <c r="O40" s="44">
        <v>643048.94999999995</v>
      </c>
      <c r="P40" s="2">
        <f t="shared" si="2"/>
        <v>-2100516</v>
      </c>
      <c r="Q40" s="41">
        <f t="shared" si="3"/>
        <v>643047.78999999992</v>
      </c>
      <c r="S40" s="3">
        <v>717759</v>
      </c>
      <c r="U40" s="45" t="s">
        <v>8</v>
      </c>
      <c r="V40" s="45" t="s">
        <v>28</v>
      </c>
      <c r="W40" s="46">
        <v>659380.53</v>
      </c>
      <c r="X40" s="3">
        <f t="shared" si="4"/>
        <v>-659379.37</v>
      </c>
      <c r="Y40" s="3">
        <f t="shared" si="5"/>
        <v>-2100516</v>
      </c>
    </row>
    <row r="41" spans="1:25" s="3" customFormat="1" ht="39" customHeight="1">
      <c r="A41" s="172">
        <v>2100799</v>
      </c>
      <c r="B41" s="173" t="s">
        <v>217</v>
      </c>
      <c r="C41" s="177">
        <v>56.62</v>
      </c>
      <c r="D41" s="41"/>
      <c r="E41" s="41">
        <v>7616.62</v>
      </c>
      <c r="G41" s="43" t="s">
        <v>7</v>
      </c>
      <c r="H41" s="43" t="s">
        <v>29</v>
      </c>
      <c r="I41" s="44">
        <v>7616.62</v>
      </c>
      <c r="J41" s="2">
        <f t="shared" si="0"/>
        <v>-2080698</v>
      </c>
      <c r="K41" s="41">
        <f t="shared" si="1"/>
        <v>7560</v>
      </c>
      <c r="L41" s="41"/>
      <c r="M41" s="43" t="s">
        <v>7</v>
      </c>
      <c r="N41" s="43" t="s">
        <v>29</v>
      </c>
      <c r="O41" s="44">
        <v>7749.58</v>
      </c>
      <c r="P41" s="2">
        <f t="shared" si="2"/>
        <v>-2080698</v>
      </c>
      <c r="Q41" s="41">
        <f t="shared" si="3"/>
        <v>7692.96</v>
      </c>
      <c r="U41" s="45" t="s">
        <v>7</v>
      </c>
      <c r="V41" s="45" t="s">
        <v>29</v>
      </c>
      <c r="W41" s="46">
        <v>8475.4699999999993</v>
      </c>
      <c r="X41" s="3">
        <f t="shared" si="4"/>
        <v>-8418.8499999999985</v>
      </c>
      <c r="Y41" s="3">
        <f t="shared" si="5"/>
        <v>-2080698</v>
      </c>
    </row>
    <row r="42" spans="1:25" s="3" customFormat="1" ht="39" customHeight="1">
      <c r="A42" s="172">
        <v>213</v>
      </c>
      <c r="B42" s="173" t="s">
        <v>218</v>
      </c>
      <c r="C42" s="177">
        <v>136.76</v>
      </c>
      <c r="D42" s="41"/>
      <c r="E42" s="41"/>
      <c r="G42" s="43"/>
      <c r="H42" s="43"/>
      <c r="I42" s="44"/>
      <c r="J42" s="2"/>
      <c r="K42" s="41"/>
      <c r="L42" s="41"/>
      <c r="M42" s="43"/>
      <c r="N42" s="43"/>
      <c r="O42" s="44"/>
      <c r="P42" s="2"/>
      <c r="Q42" s="41"/>
      <c r="U42" s="45"/>
      <c r="V42" s="45"/>
      <c r="W42" s="46"/>
    </row>
    <row r="43" spans="1:25" s="3" customFormat="1" ht="39" customHeight="1">
      <c r="A43" s="172">
        <v>21301</v>
      </c>
      <c r="B43" s="173" t="s">
        <v>219</v>
      </c>
      <c r="C43" s="177">
        <v>17.419999999999998</v>
      </c>
      <c r="D43" s="41"/>
      <c r="E43" s="41"/>
      <c r="G43" s="43"/>
      <c r="H43" s="43"/>
      <c r="I43" s="44"/>
      <c r="J43" s="2"/>
      <c r="K43" s="41"/>
      <c r="L43" s="41"/>
      <c r="M43" s="43"/>
      <c r="N43" s="43"/>
      <c r="O43" s="44"/>
      <c r="P43" s="2"/>
      <c r="Q43" s="41"/>
      <c r="U43" s="45"/>
      <c r="V43" s="45"/>
      <c r="W43" s="46"/>
    </row>
    <row r="44" spans="1:25" s="3" customFormat="1" ht="39" customHeight="1">
      <c r="A44" s="172">
        <v>2130104</v>
      </c>
      <c r="B44" s="173" t="s">
        <v>190</v>
      </c>
      <c r="C44" s="177">
        <v>5.55</v>
      </c>
      <c r="D44" s="41"/>
      <c r="E44" s="41"/>
      <c r="G44" s="43"/>
      <c r="H44" s="43"/>
      <c r="I44" s="44"/>
      <c r="J44" s="2"/>
      <c r="K44" s="41"/>
      <c r="L44" s="41"/>
      <c r="M44" s="43"/>
      <c r="N44" s="43"/>
      <c r="O44" s="44"/>
      <c r="P44" s="2"/>
      <c r="Q44" s="41"/>
      <c r="U44" s="45"/>
      <c r="V44" s="45"/>
      <c r="W44" s="46"/>
    </row>
    <row r="45" spans="1:25" s="3" customFormat="1" ht="39" customHeight="1">
      <c r="A45" s="172">
        <v>2130152</v>
      </c>
      <c r="B45" s="173" t="s">
        <v>220</v>
      </c>
      <c r="C45" s="177">
        <v>11.87</v>
      </c>
      <c r="D45" s="41"/>
      <c r="E45" s="41"/>
      <c r="G45" s="43"/>
      <c r="H45" s="43"/>
      <c r="I45" s="44"/>
      <c r="J45" s="2"/>
      <c r="K45" s="41"/>
      <c r="L45" s="41"/>
      <c r="M45" s="43"/>
      <c r="N45" s="43"/>
      <c r="O45" s="44"/>
      <c r="P45" s="2"/>
      <c r="Q45" s="41"/>
      <c r="U45" s="45"/>
      <c r="V45" s="45"/>
      <c r="W45" s="46"/>
    </row>
    <row r="46" spans="1:25" s="3" customFormat="1" ht="39" customHeight="1">
      <c r="A46" s="172">
        <v>21302</v>
      </c>
      <c r="B46" s="173" t="s">
        <v>221</v>
      </c>
      <c r="C46" s="177">
        <v>6.54</v>
      </c>
      <c r="D46" s="41"/>
      <c r="E46" s="41"/>
      <c r="G46" s="43"/>
      <c r="H46" s="43"/>
      <c r="I46" s="44"/>
      <c r="J46" s="2"/>
      <c r="K46" s="41"/>
      <c r="L46" s="41"/>
      <c r="M46" s="43"/>
      <c r="N46" s="43"/>
      <c r="O46" s="44"/>
      <c r="P46" s="2"/>
      <c r="Q46" s="41"/>
      <c r="U46" s="45"/>
      <c r="V46" s="45"/>
      <c r="W46" s="46"/>
    </row>
    <row r="47" spans="1:25" s="3" customFormat="1" ht="39" customHeight="1">
      <c r="A47" s="172">
        <v>2130204</v>
      </c>
      <c r="B47" s="173" t="s">
        <v>222</v>
      </c>
      <c r="C47" s="177">
        <v>6.54</v>
      </c>
      <c r="D47" s="41"/>
      <c r="E47" s="41"/>
      <c r="G47" s="43"/>
      <c r="H47" s="43"/>
      <c r="I47" s="44"/>
      <c r="J47" s="2"/>
      <c r="K47" s="41"/>
      <c r="L47" s="41"/>
      <c r="M47" s="43"/>
      <c r="N47" s="43"/>
      <c r="O47" s="44"/>
      <c r="P47" s="2"/>
      <c r="Q47" s="41"/>
      <c r="U47" s="45"/>
      <c r="V47" s="45"/>
      <c r="W47" s="46"/>
    </row>
    <row r="48" spans="1:25" s="3" customFormat="1" ht="39" customHeight="1">
      <c r="A48" s="172">
        <v>21303</v>
      </c>
      <c r="B48" s="173" t="s">
        <v>223</v>
      </c>
      <c r="C48" s="177">
        <v>4.7</v>
      </c>
      <c r="D48" s="41"/>
      <c r="E48" s="41"/>
      <c r="G48" s="43"/>
      <c r="H48" s="43"/>
      <c r="I48" s="44"/>
      <c r="J48" s="2"/>
      <c r="K48" s="41"/>
      <c r="L48" s="41"/>
      <c r="M48" s="43"/>
      <c r="N48" s="43"/>
      <c r="O48" s="44"/>
      <c r="P48" s="2"/>
      <c r="Q48" s="41"/>
      <c r="U48" s="45"/>
      <c r="V48" s="45"/>
      <c r="W48" s="46"/>
    </row>
    <row r="49" spans="1:25" s="3" customFormat="1" ht="39" customHeight="1">
      <c r="A49" s="172">
        <v>2130399</v>
      </c>
      <c r="B49" s="173" t="s">
        <v>240</v>
      </c>
      <c r="C49" s="177">
        <v>4.7</v>
      </c>
      <c r="D49" s="41"/>
      <c r="E49" s="41"/>
      <c r="G49" s="43"/>
      <c r="H49" s="43"/>
      <c r="I49" s="44"/>
      <c r="J49" s="2"/>
      <c r="K49" s="41"/>
      <c r="L49" s="41"/>
      <c r="M49" s="43"/>
      <c r="N49" s="43"/>
      <c r="O49" s="44"/>
      <c r="P49" s="2"/>
      <c r="Q49" s="41"/>
      <c r="U49" s="45"/>
      <c r="V49" s="45"/>
      <c r="W49" s="46"/>
    </row>
    <row r="50" spans="1:25" s="3" customFormat="1" ht="39" customHeight="1">
      <c r="A50" s="172">
        <v>21305</v>
      </c>
      <c r="B50" s="173" t="s">
        <v>224</v>
      </c>
      <c r="C50" s="174">
        <f>SUM(C51:C51)</f>
        <v>75</v>
      </c>
      <c r="D50" s="41"/>
      <c r="E50" s="41"/>
      <c r="G50" s="43"/>
      <c r="H50" s="43"/>
      <c r="I50" s="44"/>
      <c r="J50" s="2"/>
      <c r="K50" s="41"/>
      <c r="L50" s="41"/>
      <c r="M50" s="43"/>
      <c r="N50" s="43"/>
      <c r="O50" s="44"/>
      <c r="P50" s="2"/>
      <c r="Q50" s="41"/>
      <c r="U50" s="45"/>
      <c r="V50" s="45"/>
      <c r="W50" s="46"/>
    </row>
    <row r="51" spans="1:25" s="3" customFormat="1" ht="39" customHeight="1">
      <c r="A51" s="172">
        <v>2130504</v>
      </c>
      <c r="B51" s="173" t="s">
        <v>225</v>
      </c>
      <c r="C51" s="177">
        <v>75</v>
      </c>
      <c r="D51" s="41"/>
      <c r="E51" s="41"/>
      <c r="G51" s="43"/>
      <c r="H51" s="43"/>
      <c r="I51" s="44"/>
      <c r="J51" s="2"/>
      <c r="K51" s="41"/>
      <c r="L51" s="41"/>
      <c r="M51" s="43"/>
      <c r="N51" s="43"/>
      <c r="O51" s="44"/>
      <c r="P51" s="2"/>
      <c r="Q51" s="41"/>
      <c r="U51" s="45"/>
      <c r="V51" s="45"/>
      <c r="W51" s="46"/>
    </row>
    <row r="52" spans="1:25" s="3" customFormat="1" ht="39" customHeight="1">
      <c r="A52" s="172">
        <v>21307</v>
      </c>
      <c r="B52" s="173" t="s">
        <v>226</v>
      </c>
      <c r="C52" s="174">
        <f>SUM(C53:C54)</f>
        <v>33.1</v>
      </c>
      <c r="D52" s="41"/>
      <c r="E52" s="41"/>
      <c r="G52" s="43"/>
      <c r="H52" s="43"/>
      <c r="I52" s="44"/>
      <c r="J52" s="2"/>
      <c r="K52" s="41"/>
      <c r="L52" s="41"/>
      <c r="M52" s="43"/>
      <c r="N52" s="43"/>
      <c r="O52" s="44"/>
      <c r="P52" s="2"/>
      <c r="Q52" s="41"/>
      <c r="U52" s="45"/>
      <c r="V52" s="45"/>
      <c r="W52" s="46"/>
    </row>
    <row r="53" spans="1:25" s="3" customFormat="1" ht="39" customHeight="1">
      <c r="A53" s="172">
        <v>2130701</v>
      </c>
      <c r="B53" s="173" t="s">
        <v>227</v>
      </c>
      <c r="C53" s="177">
        <v>2</v>
      </c>
      <c r="D53" s="41"/>
      <c r="E53" s="41"/>
      <c r="G53" s="43"/>
      <c r="H53" s="43"/>
      <c r="I53" s="44"/>
      <c r="J53" s="2"/>
      <c r="K53" s="41"/>
      <c r="L53" s="41"/>
      <c r="M53" s="43"/>
      <c r="N53" s="43"/>
      <c r="O53" s="44"/>
      <c r="P53" s="2"/>
      <c r="Q53" s="41"/>
      <c r="U53" s="45"/>
      <c r="V53" s="45"/>
      <c r="W53" s="46"/>
    </row>
    <row r="54" spans="1:25" s="3" customFormat="1" ht="39" customHeight="1">
      <c r="A54" s="172">
        <v>2130705</v>
      </c>
      <c r="B54" s="173" t="s">
        <v>228</v>
      </c>
      <c r="C54" s="177">
        <v>31.1</v>
      </c>
      <c r="D54" s="41"/>
      <c r="E54" s="41"/>
      <c r="G54" s="43"/>
      <c r="H54" s="43"/>
      <c r="I54" s="44"/>
      <c r="J54" s="2"/>
      <c r="K54" s="41"/>
      <c r="L54" s="41"/>
      <c r="M54" s="43"/>
      <c r="N54" s="43"/>
      <c r="O54" s="44"/>
      <c r="P54" s="2"/>
      <c r="Q54" s="41"/>
      <c r="U54" s="45"/>
      <c r="V54" s="45"/>
      <c r="W54" s="46"/>
    </row>
    <row r="55" spans="1:25" s="3" customFormat="1" ht="39" customHeight="1">
      <c r="A55" s="172">
        <v>214</v>
      </c>
      <c r="B55" s="173" t="s">
        <v>229</v>
      </c>
      <c r="C55" s="174">
        <v>19</v>
      </c>
      <c r="D55" s="41"/>
      <c r="E55" s="41"/>
      <c r="G55" s="43"/>
      <c r="H55" s="43"/>
      <c r="I55" s="44"/>
      <c r="J55" s="2"/>
      <c r="K55" s="41"/>
      <c r="L55" s="41"/>
      <c r="M55" s="43"/>
      <c r="N55" s="43"/>
      <c r="O55" s="44"/>
      <c r="P55" s="2"/>
      <c r="Q55" s="41"/>
      <c r="U55" s="45"/>
      <c r="V55" s="45"/>
      <c r="W55" s="46"/>
    </row>
    <row r="56" spans="1:25" s="3" customFormat="1" ht="39" customHeight="1">
      <c r="A56" s="172">
        <v>21401</v>
      </c>
      <c r="B56" s="173" t="s">
        <v>230</v>
      </c>
      <c r="C56" s="174">
        <v>19</v>
      </c>
      <c r="D56" s="41"/>
      <c r="E56" s="41"/>
      <c r="G56" s="43"/>
      <c r="H56" s="43"/>
      <c r="I56" s="44"/>
      <c r="J56" s="2"/>
      <c r="K56" s="41"/>
      <c r="L56" s="41"/>
      <c r="M56" s="43"/>
      <c r="N56" s="43"/>
      <c r="O56" s="44"/>
      <c r="P56" s="2"/>
      <c r="Q56" s="41"/>
      <c r="U56" s="45"/>
      <c r="V56" s="45"/>
      <c r="W56" s="46"/>
    </row>
    <row r="57" spans="1:25" s="3" customFormat="1" ht="39" customHeight="1">
      <c r="A57" s="172">
        <v>2140105</v>
      </c>
      <c r="B57" s="173" t="s">
        <v>231</v>
      </c>
      <c r="C57" s="177">
        <v>19</v>
      </c>
      <c r="D57" s="41"/>
      <c r="E57" s="41"/>
      <c r="G57" s="43"/>
      <c r="H57" s="43"/>
      <c r="I57" s="44"/>
      <c r="J57" s="2"/>
      <c r="K57" s="41"/>
      <c r="L57" s="41"/>
      <c r="M57" s="43"/>
      <c r="N57" s="43"/>
      <c r="O57" s="44"/>
      <c r="P57" s="2"/>
      <c r="Q57" s="41"/>
      <c r="U57" s="45"/>
      <c r="V57" s="45"/>
      <c r="W57" s="46"/>
    </row>
    <row r="58" spans="1:25" s="3" customFormat="1" ht="39" customHeight="1">
      <c r="A58" s="172">
        <v>215</v>
      </c>
      <c r="B58" s="173" t="s">
        <v>232</v>
      </c>
      <c r="C58" s="174">
        <v>0.8</v>
      </c>
      <c r="D58" s="41"/>
      <c r="E58" s="41"/>
      <c r="G58" s="43"/>
      <c r="H58" s="43"/>
      <c r="I58" s="44"/>
      <c r="J58" s="2"/>
      <c r="K58" s="41"/>
      <c r="L58" s="41"/>
      <c r="M58" s="43"/>
      <c r="N58" s="43"/>
      <c r="O58" s="44"/>
      <c r="P58" s="2"/>
      <c r="Q58" s="41"/>
      <c r="U58" s="45"/>
      <c r="V58" s="45"/>
      <c r="W58" s="46"/>
    </row>
    <row r="59" spans="1:25" s="3" customFormat="1" ht="39" customHeight="1">
      <c r="A59" s="172">
        <v>21506</v>
      </c>
      <c r="B59" s="173" t="s">
        <v>233</v>
      </c>
      <c r="C59" s="174">
        <f>SUM(C60)</f>
        <v>0.8</v>
      </c>
      <c r="D59" s="41"/>
      <c r="E59" s="41"/>
      <c r="G59" s="43"/>
      <c r="H59" s="43"/>
      <c r="I59" s="44"/>
      <c r="J59" s="2"/>
      <c r="K59" s="41"/>
      <c r="L59" s="41"/>
      <c r="M59" s="43"/>
      <c r="N59" s="43"/>
      <c r="O59" s="44"/>
      <c r="P59" s="2"/>
      <c r="Q59" s="41"/>
      <c r="U59" s="45"/>
      <c r="V59" s="45"/>
      <c r="W59" s="46"/>
    </row>
    <row r="60" spans="1:25" s="3" customFormat="1" ht="39" customHeight="1">
      <c r="A60" s="172">
        <v>2150605</v>
      </c>
      <c r="B60" s="173" t="s">
        <v>234</v>
      </c>
      <c r="C60" s="177">
        <v>0.8</v>
      </c>
      <c r="D60" s="41"/>
      <c r="E60" s="41">
        <v>3922.87</v>
      </c>
      <c r="G60" s="43" t="s">
        <v>6</v>
      </c>
      <c r="H60" s="43" t="s">
        <v>30</v>
      </c>
      <c r="I60" s="44">
        <v>3922.87</v>
      </c>
      <c r="J60" s="2">
        <f t="shared" si="0"/>
        <v>-140504</v>
      </c>
      <c r="K60" s="41">
        <f t="shared" si="1"/>
        <v>3922.0699999999997</v>
      </c>
      <c r="L60" s="41">
        <v>750</v>
      </c>
      <c r="M60" s="43" t="s">
        <v>6</v>
      </c>
      <c r="N60" s="43" t="s">
        <v>30</v>
      </c>
      <c r="O60" s="44">
        <v>4041.81</v>
      </c>
      <c r="P60" s="2">
        <f t="shared" si="2"/>
        <v>-140504</v>
      </c>
      <c r="Q60" s="41">
        <f t="shared" si="3"/>
        <v>4041.0099999999998</v>
      </c>
      <c r="U60" s="45" t="s">
        <v>6</v>
      </c>
      <c r="V60" s="45" t="s">
        <v>30</v>
      </c>
      <c r="W60" s="46">
        <v>4680.9399999999996</v>
      </c>
      <c r="X60" s="3">
        <f t="shared" si="4"/>
        <v>-4680.1399999999994</v>
      </c>
      <c r="Y60" s="3">
        <f t="shared" si="5"/>
        <v>-140504</v>
      </c>
    </row>
    <row r="61" spans="1:25" s="3" customFormat="1" ht="39" customHeight="1">
      <c r="A61" s="172">
        <v>221</v>
      </c>
      <c r="B61" s="173" t="s">
        <v>235</v>
      </c>
      <c r="C61" s="177">
        <v>16.28</v>
      </c>
      <c r="D61" s="41"/>
      <c r="E61" s="41"/>
      <c r="G61" s="43"/>
      <c r="H61" s="43"/>
      <c r="I61" s="44"/>
      <c r="J61" s="2"/>
      <c r="K61" s="41"/>
      <c r="L61" s="41"/>
      <c r="M61" s="43"/>
      <c r="N61" s="43"/>
      <c r="O61" s="44"/>
      <c r="P61" s="2"/>
      <c r="Q61" s="41"/>
      <c r="U61" s="45"/>
      <c r="V61" s="45"/>
      <c r="W61" s="46"/>
    </row>
    <row r="62" spans="1:25" s="3" customFormat="1" ht="39" customHeight="1">
      <c r="A62" s="172">
        <v>22101</v>
      </c>
      <c r="B62" s="173" t="s">
        <v>236</v>
      </c>
      <c r="C62" s="177">
        <v>3.4</v>
      </c>
      <c r="D62" s="41"/>
      <c r="E62" s="41"/>
      <c r="G62" s="43"/>
      <c r="H62" s="43"/>
      <c r="I62" s="44"/>
      <c r="J62" s="2"/>
      <c r="K62" s="41"/>
      <c r="L62" s="41"/>
      <c r="M62" s="43"/>
      <c r="N62" s="43"/>
      <c r="O62" s="44"/>
      <c r="P62" s="2"/>
      <c r="Q62" s="41"/>
      <c r="U62" s="45"/>
      <c r="V62" s="45"/>
      <c r="W62" s="46"/>
    </row>
    <row r="63" spans="1:25" s="3" customFormat="1" ht="39" customHeight="1">
      <c r="A63" s="172">
        <v>2210105</v>
      </c>
      <c r="B63" s="173" t="s">
        <v>237</v>
      </c>
      <c r="C63" s="177">
        <v>3.4</v>
      </c>
      <c r="D63" s="41"/>
      <c r="E63" s="41"/>
      <c r="G63" s="43"/>
      <c r="H63" s="43"/>
      <c r="I63" s="44"/>
      <c r="J63" s="2"/>
      <c r="K63" s="41"/>
      <c r="L63" s="41"/>
      <c r="M63" s="43"/>
      <c r="N63" s="43"/>
      <c r="O63" s="44"/>
      <c r="P63" s="2"/>
      <c r="Q63" s="41"/>
      <c r="U63" s="45"/>
      <c r="V63" s="45"/>
      <c r="W63" s="46"/>
    </row>
    <row r="64" spans="1:25" s="3" customFormat="1" ht="39" customHeight="1">
      <c r="A64" s="172">
        <v>22102</v>
      </c>
      <c r="B64" s="173" t="s">
        <v>238</v>
      </c>
      <c r="C64" s="177">
        <v>12.88</v>
      </c>
      <c r="D64" s="41"/>
      <c r="E64" s="41"/>
      <c r="G64" s="43"/>
      <c r="H64" s="43"/>
      <c r="I64" s="44"/>
      <c r="J64" s="2"/>
      <c r="K64" s="41"/>
      <c r="L64" s="41"/>
      <c r="M64" s="43"/>
      <c r="N64" s="43"/>
      <c r="O64" s="44"/>
      <c r="P64" s="2"/>
      <c r="Q64" s="41"/>
      <c r="U64" s="45"/>
      <c r="V64" s="45"/>
      <c r="W64" s="46"/>
    </row>
    <row r="65" spans="1:25" s="3" customFormat="1" ht="39" customHeight="1">
      <c r="A65" s="172">
        <v>2210201</v>
      </c>
      <c r="B65" s="173" t="s">
        <v>239</v>
      </c>
      <c r="C65" s="177">
        <v>12.88</v>
      </c>
      <c r="D65" s="41"/>
      <c r="E65" s="41"/>
      <c r="G65" s="43"/>
      <c r="H65" s="43"/>
      <c r="I65" s="44"/>
      <c r="J65" s="2"/>
      <c r="K65" s="41"/>
      <c r="L65" s="41"/>
      <c r="M65" s="43"/>
      <c r="N65" s="43"/>
      <c r="O65" s="44"/>
      <c r="P65" s="2"/>
      <c r="Q65" s="41"/>
      <c r="U65" s="45"/>
      <c r="V65" s="45"/>
      <c r="W65" s="46"/>
    </row>
    <row r="66" spans="1:25" s="3" customFormat="1" ht="39" customHeight="1">
      <c r="A66" s="211" t="s">
        <v>32</v>
      </c>
      <c r="B66" s="212"/>
      <c r="C66" s="9">
        <v>511.74</v>
      </c>
      <c r="G66" s="38" t="str">
        <f>""</f>
        <v/>
      </c>
      <c r="H66" s="38" t="str">
        <f>""</f>
        <v/>
      </c>
      <c r="I66" s="38" t="str">
        <f>""</f>
        <v/>
      </c>
      <c r="J66" s="2"/>
      <c r="M66" s="38" t="str">
        <f>""</f>
        <v/>
      </c>
      <c r="N66" s="39" t="str">
        <f>""</f>
        <v/>
      </c>
      <c r="O66" s="38" t="str">
        <f>""</f>
        <v/>
      </c>
      <c r="W66" s="8" t="e">
        <f>W67+#REF!+#REF!+#REF!+#REF!+#REF!+#REF!+#REF!+#REF!+#REF!+#REF!+#REF!+#REF!+#REF!+#REF!+#REF!+#REF!+#REF!+#REF!+#REF!+#REF!</f>
        <v>#REF!</v>
      </c>
      <c r="X66" s="8" t="e">
        <f>X67+#REF!+#REF!+#REF!+#REF!+#REF!+#REF!+#REF!+#REF!+#REF!+#REF!+#REF!+#REF!+#REF!+#REF!+#REF!+#REF!+#REF!+#REF!+#REF!+#REF!</f>
        <v>#REF!</v>
      </c>
    </row>
    <row r="67" spans="1:25" ht="19.5" customHeight="1">
      <c r="Q67" s="49"/>
      <c r="U67" s="50" t="s">
        <v>3</v>
      </c>
      <c r="V67" s="50" t="s">
        <v>33</v>
      </c>
      <c r="W67" s="51">
        <v>19998</v>
      </c>
      <c r="X67" s="31">
        <f>C67-W67</f>
        <v>-19998</v>
      </c>
      <c r="Y67" s="31">
        <f>U67-A67</f>
        <v>232</v>
      </c>
    </row>
    <row r="68" spans="1:25" ht="19.5" customHeight="1">
      <c r="Q68" s="49"/>
      <c r="U68" s="50" t="s">
        <v>2</v>
      </c>
      <c r="V68" s="50" t="s">
        <v>34</v>
      </c>
      <c r="W68" s="51">
        <v>19998</v>
      </c>
      <c r="X68" s="31">
        <f>C68-W68</f>
        <v>-19998</v>
      </c>
      <c r="Y68" s="31">
        <f>U68-A68</f>
        <v>23203</v>
      </c>
    </row>
    <row r="69" spans="1:25" ht="19.5" customHeight="1">
      <c r="Q69" s="49"/>
      <c r="U69" s="50" t="s">
        <v>1</v>
      </c>
      <c r="V69" s="50" t="s">
        <v>35</v>
      </c>
      <c r="W69" s="51">
        <v>19998</v>
      </c>
      <c r="X69" s="31">
        <f>C69-W69</f>
        <v>-19998</v>
      </c>
      <c r="Y69" s="31">
        <f>U69-A69</f>
        <v>2320301</v>
      </c>
    </row>
    <row r="70" spans="1:25" ht="19.5" customHeight="1">
      <c r="Q70" s="49"/>
    </row>
    <row r="71" spans="1:25" ht="19.5" customHeight="1">
      <c r="Q71" s="49"/>
    </row>
    <row r="72" spans="1:25" ht="19.5" customHeight="1">
      <c r="Q72" s="49"/>
    </row>
    <row r="73" spans="1:25" ht="19.5" customHeight="1">
      <c r="Q73" s="49"/>
    </row>
    <row r="74" spans="1:25" ht="19.5" customHeight="1">
      <c r="Q74" s="49"/>
    </row>
    <row r="75" spans="1:25" ht="19.5" customHeight="1">
      <c r="Q75" s="49"/>
    </row>
    <row r="76" spans="1:25" ht="19.5" customHeight="1">
      <c r="Q76" s="49"/>
    </row>
    <row r="77" spans="1:25" ht="19.5" customHeight="1">
      <c r="Q77" s="49"/>
    </row>
    <row r="78" spans="1:25" ht="19.5" customHeight="1">
      <c r="Q78" s="49"/>
    </row>
    <row r="79" spans="1:25" ht="19.5" customHeight="1">
      <c r="Q79" s="49"/>
    </row>
    <row r="80" spans="1:25" ht="19.5" customHeight="1">
      <c r="Q80" s="49"/>
    </row>
    <row r="81" spans="17:17" ht="19.5" customHeight="1">
      <c r="Q81" s="49"/>
    </row>
    <row r="82" spans="17:17" ht="19.5" customHeight="1">
      <c r="Q82" s="49"/>
    </row>
  </sheetData>
  <mergeCells count="2">
    <mergeCell ref="A2:C2"/>
    <mergeCell ref="A66:B66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34"/>
  <sheetViews>
    <sheetView topLeftCell="A25" workbookViewId="0">
      <selection activeCell="E49" sqref="E49"/>
    </sheetView>
  </sheetViews>
  <sheetFormatPr defaultRowHeight="15.75"/>
  <cols>
    <col min="1" max="1" width="19.375" style="68" customWidth="1"/>
    <col min="2" max="2" width="38.625" style="68" customWidth="1"/>
    <col min="3" max="3" width="17.25" style="70" customWidth="1"/>
    <col min="4" max="16384" width="9" style="68"/>
  </cols>
  <sheetData>
    <row r="1" spans="1:3" ht="21" customHeight="1">
      <c r="A1" s="71" t="s">
        <v>164</v>
      </c>
    </row>
    <row r="2" spans="1:3" ht="24.75" customHeight="1">
      <c r="A2" s="213" t="s">
        <v>145</v>
      </c>
      <c r="B2" s="214"/>
      <c r="C2" s="214"/>
    </row>
    <row r="3" spans="1:3" s="71" customFormat="1" ht="24" customHeight="1">
      <c r="C3" s="69" t="s">
        <v>41</v>
      </c>
    </row>
    <row r="4" spans="1:3" s="78" customFormat="1" ht="43.5" customHeight="1">
      <c r="A4" s="83" t="s">
        <v>42</v>
      </c>
      <c r="B4" s="83" t="s">
        <v>43</v>
      </c>
      <c r="C4" s="73" t="s">
        <v>241</v>
      </c>
    </row>
    <row r="5" spans="1:3" s="85" customFormat="1" ht="43.5" customHeight="1">
      <c r="A5" s="84">
        <v>301</v>
      </c>
      <c r="B5" s="84" t="s">
        <v>44</v>
      </c>
      <c r="C5" s="199">
        <v>196.7</v>
      </c>
    </row>
    <row r="6" spans="1:3" s="87" customFormat="1" ht="43.5" customHeight="1">
      <c r="A6" s="179">
        <v>30101</v>
      </c>
      <c r="B6" s="86" t="s">
        <v>45</v>
      </c>
      <c r="C6" s="197">
        <v>62.5</v>
      </c>
    </row>
    <row r="7" spans="1:3" s="87" customFormat="1" ht="43.5" customHeight="1">
      <c r="A7" s="195" t="s">
        <v>259</v>
      </c>
      <c r="B7" s="195" t="s">
        <v>260</v>
      </c>
      <c r="C7" s="197">
        <v>71.8</v>
      </c>
    </row>
    <row r="8" spans="1:3" s="87" customFormat="1" ht="43.5" customHeight="1">
      <c r="A8" s="195" t="s">
        <v>261</v>
      </c>
      <c r="B8" s="195" t="s">
        <v>262</v>
      </c>
      <c r="C8" s="197">
        <v>15</v>
      </c>
    </row>
    <row r="9" spans="1:3" s="87" customFormat="1" ht="43.5" customHeight="1">
      <c r="A9" s="195" t="s">
        <v>263</v>
      </c>
      <c r="B9" s="195" t="s">
        <v>264</v>
      </c>
      <c r="C9" s="197">
        <v>20.9</v>
      </c>
    </row>
    <row r="10" spans="1:3" s="87" customFormat="1" ht="43.5" customHeight="1">
      <c r="A10" s="195" t="s">
        <v>265</v>
      </c>
      <c r="B10" s="195" t="s">
        <v>266</v>
      </c>
      <c r="C10" s="197">
        <v>4.8</v>
      </c>
    </row>
    <row r="11" spans="1:3" s="87" customFormat="1" ht="43.5" customHeight="1">
      <c r="A11" s="195" t="s">
        <v>267</v>
      </c>
      <c r="B11" s="195" t="s">
        <v>268</v>
      </c>
      <c r="C11" s="197">
        <v>21.6</v>
      </c>
    </row>
    <row r="12" spans="1:3" s="87" customFormat="1" ht="43.5" customHeight="1">
      <c r="A12" s="84">
        <v>302</v>
      </c>
      <c r="B12" s="84" t="s">
        <v>46</v>
      </c>
      <c r="C12" s="200">
        <v>77.900000000000006</v>
      </c>
    </row>
    <row r="13" spans="1:3" s="87" customFormat="1" ht="43.5" customHeight="1">
      <c r="A13" s="86">
        <v>30201</v>
      </c>
      <c r="B13" s="86" t="s">
        <v>47</v>
      </c>
      <c r="C13" s="201">
        <v>18.600000000000001</v>
      </c>
    </row>
    <row r="14" spans="1:3" s="87" customFormat="1" ht="43.5" customHeight="1">
      <c r="A14" s="195" t="s">
        <v>269</v>
      </c>
      <c r="B14" s="195" t="s">
        <v>270</v>
      </c>
      <c r="C14" s="201">
        <v>4.5999999999999996</v>
      </c>
    </row>
    <row r="15" spans="1:3" s="87" customFormat="1" ht="43.5" customHeight="1">
      <c r="A15" s="195" t="s">
        <v>271</v>
      </c>
      <c r="B15" s="195" t="s">
        <v>272</v>
      </c>
      <c r="C15" s="201">
        <v>2.7</v>
      </c>
    </row>
    <row r="16" spans="1:3" s="87" customFormat="1" ht="43.5" customHeight="1">
      <c r="A16" s="195" t="s">
        <v>273</v>
      </c>
      <c r="B16" s="195" t="s">
        <v>274</v>
      </c>
      <c r="C16" s="201">
        <v>2.4</v>
      </c>
    </row>
    <row r="17" spans="1:5" s="87" customFormat="1" ht="43.5" customHeight="1">
      <c r="A17" s="195" t="s">
        <v>275</v>
      </c>
      <c r="B17" s="195" t="s">
        <v>276</v>
      </c>
      <c r="C17" s="201">
        <v>9.1</v>
      </c>
    </row>
    <row r="18" spans="1:5" s="87" customFormat="1" ht="43.5" customHeight="1">
      <c r="A18" s="195" t="s">
        <v>277</v>
      </c>
      <c r="B18" s="195" t="s">
        <v>278</v>
      </c>
      <c r="C18" s="201">
        <v>5.6</v>
      </c>
    </row>
    <row r="19" spans="1:5" s="87" customFormat="1" ht="43.5" customHeight="1">
      <c r="A19" s="195" t="s">
        <v>279</v>
      </c>
      <c r="B19" s="195" t="s">
        <v>280</v>
      </c>
      <c r="C19" s="193" t="s">
        <v>299</v>
      </c>
    </row>
    <row r="20" spans="1:5" s="87" customFormat="1" ht="43.5" customHeight="1">
      <c r="A20" s="195" t="s">
        <v>281</v>
      </c>
      <c r="B20" s="195" t="s">
        <v>282</v>
      </c>
      <c r="C20" s="193" t="s">
        <v>300</v>
      </c>
    </row>
    <row r="21" spans="1:5" s="87" customFormat="1" ht="43.5" customHeight="1">
      <c r="A21" s="195" t="s">
        <v>283</v>
      </c>
      <c r="B21" s="195" t="s">
        <v>284</v>
      </c>
      <c r="C21" s="193">
        <v>0.98</v>
      </c>
    </row>
    <row r="22" spans="1:5" s="87" customFormat="1" ht="43.5" customHeight="1">
      <c r="A22" s="195" t="s">
        <v>285</v>
      </c>
      <c r="B22" s="195" t="s">
        <v>286</v>
      </c>
      <c r="C22" s="193">
        <v>8</v>
      </c>
    </row>
    <row r="23" spans="1:5" s="87" customFormat="1" ht="43.5" customHeight="1">
      <c r="A23" s="196" t="s">
        <v>287</v>
      </c>
      <c r="B23" s="196" t="s">
        <v>288</v>
      </c>
      <c r="C23" s="198">
        <v>104.8</v>
      </c>
    </row>
    <row r="24" spans="1:5" s="87" customFormat="1" ht="43.5" customHeight="1">
      <c r="A24" s="195" t="s">
        <v>289</v>
      </c>
      <c r="B24" s="195" t="s">
        <v>290</v>
      </c>
      <c r="C24" s="198">
        <v>16.399999999999999</v>
      </c>
    </row>
    <row r="25" spans="1:5" s="87" customFormat="1" ht="43.5" customHeight="1">
      <c r="A25" s="195" t="s">
        <v>291</v>
      </c>
      <c r="B25" s="195" t="s">
        <v>292</v>
      </c>
      <c r="C25" s="198">
        <v>62.8</v>
      </c>
    </row>
    <row r="26" spans="1:5" s="87" customFormat="1" ht="43.5" customHeight="1">
      <c r="A26" s="195" t="s">
        <v>293</v>
      </c>
      <c r="B26" s="195" t="s">
        <v>294</v>
      </c>
      <c r="C26" s="198">
        <v>11.9</v>
      </c>
    </row>
    <row r="27" spans="1:5" s="87" customFormat="1" ht="43.5" customHeight="1">
      <c r="A27" s="195" t="s">
        <v>295</v>
      </c>
      <c r="B27" s="195" t="s">
        <v>296</v>
      </c>
      <c r="C27" s="198">
        <v>0.8</v>
      </c>
    </row>
    <row r="28" spans="1:5" s="87" customFormat="1" ht="43.5" customHeight="1">
      <c r="A28" s="195" t="s">
        <v>297</v>
      </c>
      <c r="B28" s="195" t="s">
        <v>298</v>
      </c>
      <c r="C28" s="198">
        <v>12.9</v>
      </c>
    </row>
    <row r="29" spans="1:5" s="87" customFormat="1" ht="43.5" customHeight="1">
      <c r="A29" s="196" t="s">
        <v>301</v>
      </c>
      <c r="B29" s="196" t="s">
        <v>302</v>
      </c>
      <c r="C29" s="198">
        <v>132.19999999999999</v>
      </c>
    </row>
    <row r="30" spans="1:5" s="71" customFormat="1" ht="43.5" customHeight="1">
      <c r="A30" s="195" t="s">
        <v>303</v>
      </c>
      <c r="B30" s="195" t="s">
        <v>304</v>
      </c>
      <c r="C30" s="197">
        <v>4.9000000000000004</v>
      </c>
    </row>
    <row r="31" spans="1:5" s="78" customFormat="1" ht="43.5" customHeight="1">
      <c r="A31" s="195" t="s">
        <v>305</v>
      </c>
      <c r="B31" s="195" t="s">
        <v>306</v>
      </c>
      <c r="C31" s="197">
        <v>16.899999999999999</v>
      </c>
    </row>
    <row r="32" spans="1:5" s="71" customFormat="1" ht="43.5" customHeight="1">
      <c r="A32" s="195" t="s">
        <v>307</v>
      </c>
      <c r="B32" s="195" t="s">
        <v>308</v>
      </c>
      <c r="C32" s="197">
        <v>85.3</v>
      </c>
      <c r="E32" s="82"/>
    </row>
    <row r="33" spans="1:3" s="71" customFormat="1" ht="43.5" customHeight="1">
      <c r="A33" s="195" t="s">
        <v>309</v>
      </c>
      <c r="B33" s="195" t="s">
        <v>310</v>
      </c>
      <c r="C33" s="197">
        <v>25.1</v>
      </c>
    </row>
    <row r="34" spans="1:3" s="78" customFormat="1" ht="43.5" customHeight="1">
      <c r="A34" s="215" t="s">
        <v>48</v>
      </c>
      <c r="B34" s="216"/>
      <c r="C34" s="77">
        <v>512</v>
      </c>
    </row>
  </sheetData>
  <mergeCells count="2">
    <mergeCell ref="A2:C2"/>
    <mergeCell ref="A34:B34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31" hidden="1" customWidth="1"/>
    <col min="7" max="7" width="8.125" style="31" hidden="1" customWidth="1"/>
    <col min="8" max="8" width="9.625" style="32" hidden="1" customWidth="1"/>
    <col min="9" max="9" width="17.5" style="32" hidden="1" customWidth="1"/>
    <col min="10" max="10" width="12.5" style="33" hidden="1" customWidth="1"/>
    <col min="11" max="11" width="7" style="34" hidden="1" customWidth="1"/>
    <col min="12" max="13" width="7" style="31" hidden="1" customWidth="1"/>
    <col min="14" max="14" width="13.875" style="31" hidden="1" customWidth="1"/>
    <col min="15" max="15" width="7.875" style="31" hidden="1" customWidth="1"/>
    <col min="16" max="16" width="9.5" style="31" hidden="1" customWidth="1"/>
    <col min="17" max="17" width="6.875" style="31" hidden="1" customWidth="1"/>
    <col min="18" max="18" width="9" style="31" hidden="1" customWidth="1"/>
    <col min="19" max="19" width="5.875" style="31" hidden="1" customWidth="1"/>
    <col min="20" max="20" width="5.25" style="31" hidden="1" customWidth="1"/>
    <col min="21" max="21" width="6.5" style="31" hidden="1" customWidth="1"/>
    <col min="22" max="23" width="7" style="31" hidden="1" customWidth="1"/>
    <col min="24" max="24" width="10.625" style="31" hidden="1" customWidth="1"/>
    <col min="25" max="25" width="10.5" style="31" hidden="1" customWidth="1"/>
    <col min="26" max="26" width="7" style="31" hidden="1" customWidth="1"/>
    <col min="27" max="16384" width="7" style="31"/>
  </cols>
  <sheetData>
    <row r="1" spans="1:26" ht="21.75" customHeight="1">
      <c r="A1" s="30" t="s">
        <v>165</v>
      </c>
      <c r="B1" s="30"/>
      <c r="C1" s="30"/>
      <c r="D1" s="30"/>
    </row>
    <row r="2" spans="1:26" ht="51.75" customHeight="1">
      <c r="A2" s="217" t="s">
        <v>178</v>
      </c>
      <c r="B2" s="218"/>
      <c r="C2" s="218"/>
      <c r="D2" s="218"/>
      <c r="H2" s="31"/>
      <c r="I2" s="31"/>
      <c r="J2" s="31"/>
    </row>
    <row r="3" spans="1:26">
      <c r="D3" s="94" t="s">
        <v>64</v>
      </c>
      <c r="F3" s="31">
        <v>12.11</v>
      </c>
      <c r="H3" s="31">
        <v>12.22</v>
      </c>
      <c r="I3" s="31"/>
      <c r="J3" s="31"/>
      <c r="N3" s="31">
        <v>1.2</v>
      </c>
    </row>
    <row r="4" spans="1:26" s="96" customFormat="1" ht="39.75" customHeight="1">
      <c r="A4" s="23" t="s">
        <v>152</v>
      </c>
      <c r="B4" s="36" t="s">
        <v>65</v>
      </c>
      <c r="C4" s="36" t="s">
        <v>116</v>
      </c>
      <c r="D4" s="23" t="s">
        <v>146</v>
      </c>
      <c r="E4" s="95"/>
      <c r="H4" s="97" t="s">
        <v>66</v>
      </c>
      <c r="I4" s="97" t="s">
        <v>67</v>
      </c>
      <c r="J4" s="97" t="s">
        <v>68</v>
      </c>
      <c r="K4" s="98"/>
      <c r="N4" s="97" t="s">
        <v>66</v>
      </c>
      <c r="O4" s="99" t="s">
        <v>67</v>
      </c>
      <c r="P4" s="97" t="s">
        <v>68</v>
      </c>
    </row>
    <row r="5" spans="1:26" ht="39.75" customHeight="1">
      <c r="A5" s="100" t="s">
        <v>118</v>
      </c>
      <c r="B5" s="52"/>
      <c r="C5" s="52"/>
      <c r="D5" s="52"/>
      <c r="E5" s="41">
        <v>105429</v>
      </c>
      <c r="F5" s="101">
        <v>595734.14</v>
      </c>
      <c r="G5" s="31">
        <f>104401+13602</f>
        <v>118003</v>
      </c>
      <c r="H5" s="32" t="s">
        <v>8</v>
      </c>
      <c r="I5" s="32" t="s">
        <v>69</v>
      </c>
      <c r="J5" s="33">
        <v>596221.15</v>
      </c>
      <c r="K5" s="34" t="e">
        <f>H5-A5</f>
        <v>#VALUE!</v>
      </c>
      <c r="L5" s="49" t="e">
        <f>J5-#REF!</f>
        <v>#REF!</v>
      </c>
      <c r="M5" s="49">
        <v>75943</v>
      </c>
      <c r="N5" s="32" t="s">
        <v>8</v>
      </c>
      <c r="O5" s="32" t="s">
        <v>69</v>
      </c>
      <c r="P5" s="33">
        <v>643048.94999999995</v>
      </c>
      <c r="Q5" s="34" t="e">
        <f>N5-A5</f>
        <v>#VALUE!</v>
      </c>
      <c r="R5" s="49" t="e">
        <f>P5-#REF!</f>
        <v>#REF!</v>
      </c>
      <c r="T5" s="31">
        <v>717759</v>
      </c>
      <c r="V5" s="50" t="s">
        <v>8</v>
      </c>
      <c r="W5" s="50" t="s">
        <v>69</v>
      </c>
      <c r="X5" s="51">
        <v>659380.53</v>
      </c>
      <c r="Y5" s="31" t="e">
        <f>#REF!-X5</f>
        <v>#REF!</v>
      </c>
      <c r="Z5" s="31" t="e">
        <f>V5-A5</f>
        <v>#VALUE!</v>
      </c>
    </row>
    <row r="6" spans="1:26" ht="39.75" customHeight="1">
      <c r="A6" s="100" t="s">
        <v>119</v>
      </c>
      <c r="B6" s="52"/>
      <c r="C6" s="52"/>
      <c r="D6" s="52"/>
      <c r="E6" s="41"/>
      <c r="F6" s="101"/>
      <c r="L6" s="49"/>
      <c r="M6" s="49"/>
      <c r="N6" s="32"/>
      <c r="O6" s="32"/>
      <c r="P6" s="33"/>
      <c r="Q6" s="34"/>
      <c r="R6" s="49"/>
      <c r="V6" s="50"/>
      <c r="W6" s="50"/>
      <c r="X6" s="51"/>
    </row>
    <row r="7" spans="1:26" ht="39.75" customHeight="1">
      <c r="A7" s="100" t="s">
        <v>120</v>
      </c>
      <c r="B7" s="52"/>
      <c r="C7" s="52"/>
      <c r="D7" s="52"/>
      <c r="E7" s="41"/>
      <c r="F7" s="101"/>
      <c r="L7" s="49"/>
      <c r="M7" s="49"/>
      <c r="N7" s="32"/>
      <c r="O7" s="32"/>
      <c r="P7" s="33"/>
      <c r="Q7" s="34"/>
      <c r="R7" s="49"/>
      <c r="V7" s="50"/>
      <c r="W7" s="50"/>
      <c r="X7" s="51"/>
    </row>
    <row r="8" spans="1:26" ht="39.75" customHeight="1">
      <c r="A8" s="100" t="s">
        <v>121</v>
      </c>
      <c r="B8" s="52"/>
      <c r="C8" s="52"/>
      <c r="D8" s="52"/>
      <c r="E8" s="41"/>
      <c r="F8" s="101"/>
      <c r="L8" s="49"/>
      <c r="M8" s="49"/>
      <c r="N8" s="32"/>
      <c r="O8" s="32"/>
      <c r="P8" s="33"/>
      <c r="Q8" s="34"/>
      <c r="R8" s="49"/>
      <c r="V8" s="50"/>
      <c r="W8" s="50"/>
      <c r="X8" s="51"/>
    </row>
    <row r="9" spans="1:26" ht="39.75" customHeight="1">
      <c r="A9" s="100" t="s">
        <v>122</v>
      </c>
      <c r="B9" s="52"/>
      <c r="C9" s="52"/>
      <c r="D9" s="52"/>
      <c r="E9" s="41"/>
      <c r="F9" s="101"/>
      <c r="L9" s="49"/>
      <c r="M9" s="49"/>
      <c r="N9" s="32"/>
      <c r="O9" s="32"/>
      <c r="P9" s="33"/>
      <c r="Q9" s="34"/>
      <c r="R9" s="49"/>
      <c r="V9" s="50"/>
      <c r="W9" s="50"/>
      <c r="X9" s="51"/>
    </row>
    <row r="10" spans="1:26" ht="39.75" customHeight="1">
      <c r="A10" s="100" t="s">
        <v>0</v>
      </c>
      <c r="B10" s="52"/>
      <c r="C10" s="52"/>
      <c r="D10" s="52"/>
      <c r="E10" s="41"/>
      <c r="F10" s="101"/>
      <c r="L10" s="49"/>
      <c r="M10" s="49"/>
      <c r="N10" s="32"/>
      <c r="O10" s="32"/>
      <c r="P10" s="33"/>
      <c r="Q10" s="34"/>
      <c r="R10" s="49"/>
      <c r="V10" s="50"/>
      <c r="W10" s="50"/>
      <c r="X10" s="51"/>
    </row>
    <row r="11" spans="1:26" ht="39.75" customHeight="1">
      <c r="A11" s="100" t="s">
        <v>117</v>
      </c>
      <c r="B11" s="6"/>
      <c r="C11" s="6"/>
      <c r="D11" s="6"/>
      <c r="E11" s="41"/>
      <c r="F11" s="49"/>
      <c r="L11" s="49"/>
      <c r="M11" s="49"/>
      <c r="N11" s="32"/>
      <c r="O11" s="32"/>
      <c r="P11" s="33"/>
      <c r="Q11" s="34"/>
      <c r="R11" s="49"/>
      <c r="V11" s="50"/>
      <c r="W11" s="50"/>
      <c r="X11" s="51"/>
    </row>
    <row r="12" spans="1:26" ht="39.75" customHeight="1">
      <c r="A12" s="36" t="s">
        <v>72</v>
      </c>
      <c r="B12" s="52"/>
      <c r="C12" s="52"/>
      <c r="D12" s="52"/>
      <c r="H12" s="102" t="str">
        <f>""</f>
        <v/>
      </c>
      <c r="I12" s="102" t="str">
        <f>""</f>
        <v/>
      </c>
      <c r="J12" s="102" t="str">
        <f>""</f>
        <v/>
      </c>
      <c r="N12" s="102" t="str">
        <f>""</f>
        <v/>
      </c>
      <c r="O12" s="103" t="str">
        <f>""</f>
        <v/>
      </c>
      <c r="P12" s="102" t="str">
        <f>""</f>
        <v/>
      </c>
      <c r="X12" s="104" t="e">
        <f>X13+#REF!+#REF!+#REF!+#REF!+#REF!+#REF!+#REF!+#REF!+#REF!+#REF!+#REF!+#REF!+#REF!+#REF!+#REF!+#REF!+#REF!+#REF!+#REF!+#REF!</f>
        <v>#REF!</v>
      </c>
      <c r="Y12" s="104" t="e">
        <f>Y13+#REF!+#REF!+#REF!+#REF!+#REF!+#REF!+#REF!+#REF!+#REF!+#REF!+#REF!+#REF!+#REF!+#REF!+#REF!+#REF!+#REF!+#REF!+#REF!+#REF!</f>
        <v>#REF!</v>
      </c>
    </row>
    <row r="13" spans="1:26" ht="19.5" customHeight="1">
      <c r="R13" s="49"/>
      <c r="V13" s="50" t="s">
        <v>3</v>
      </c>
      <c r="W13" s="50" t="s">
        <v>33</v>
      </c>
      <c r="X13" s="51">
        <v>19998</v>
      </c>
      <c r="Y13" s="31" t="e">
        <f>#REF!-X13</f>
        <v>#REF!</v>
      </c>
      <c r="Z13" s="31">
        <f>V13-A13</f>
        <v>232</v>
      </c>
    </row>
    <row r="14" spans="1:26" ht="19.5" customHeight="1">
      <c r="R14" s="49"/>
      <c r="V14" s="50" t="s">
        <v>2</v>
      </c>
      <c r="W14" s="50" t="s">
        <v>34</v>
      </c>
      <c r="X14" s="51">
        <v>19998</v>
      </c>
      <c r="Y14" s="31" t="e">
        <f>#REF!-X14</f>
        <v>#REF!</v>
      </c>
      <c r="Z14" s="31">
        <f>V14-A14</f>
        <v>23203</v>
      </c>
    </row>
    <row r="15" spans="1:26" ht="19.5" customHeight="1">
      <c r="R15" s="49"/>
      <c r="V15" s="50" t="s">
        <v>1</v>
      </c>
      <c r="W15" s="50" t="s">
        <v>35</v>
      </c>
      <c r="X15" s="51">
        <v>19998</v>
      </c>
      <c r="Y15" s="31" t="e">
        <f>#REF!-X15</f>
        <v>#REF!</v>
      </c>
      <c r="Z15" s="31">
        <f>V15-A15</f>
        <v>2320301</v>
      </c>
    </row>
    <row r="16" spans="1:26" ht="19.5" customHeight="1">
      <c r="R16" s="49"/>
    </row>
    <row r="17" spans="18:18" s="31" customFormat="1" ht="19.5" customHeight="1">
      <c r="R17" s="49"/>
    </row>
    <row r="18" spans="18:18" s="31" customFormat="1" ht="19.5" customHeight="1">
      <c r="R18" s="49"/>
    </row>
    <row r="19" spans="18:18" s="31" customFormat="1" ht="19.5" customHeight="1">
      <c r="R19" s="49"/>
    </row>
    <row r="20" spans="18:18" s="31" customFormat="1" ht="19.5" customHeight="1">
      <c r="R20" s="49"/>
    </row>
    <row r="21" spans="18:18" s="31" customFormat="1" ht="19.5" customHeight="1">
      <c r="R21" s="49"/>
    </row>
    <row r="22" spans="18:18" s="31" customFormat="1" ht="19.5" customHeight="1">
      <c r="R22" s="49"/>
    </row>
    <row r="23" spans="18:18" s="31" customFormat="1" ht="19.5" customHeight="1">
      <c r="R23" s="49"/>
    </row>
    <row r="24" spans="18:18" s="31" customFormat="1" ht="19.5" customHeight="1">
      <c r="R24" s="49"/>
    </row>
    <row r="25" spans="18:18" s="31" customFormat="1" ht="19.5" customHeight="1">
      <c r="R25" s="49"/>
    </row>
    <row r="26" spans="18:18" s="31" customFormat="1" ht="19.5" customHeight="1">
      <c r="R26" s="49"/>
    </row>
    <row r="27" spans="18:18" s="31" customFormat="1" ht="19.5" customHeight="1">
      <c r="R27" s="49"/>
    </row>
    <row r="28" spans="18:18" s="31" customFormat="1" ht="19.5" customHeight="1">
      <c r="R28" s="49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B12" sqref="B12"/>
    </sheetView>
  </sheetViews>
  <sheetFormatPr defaultColWidth="7.875" defaultRowHeight="15.75"/>
  <cols>
    <col min="1" max="2" width="37.625" style="139" customWidth="1"/>
    <col min="3" max="3" width="8" style="139" bestFit="1" customWidth="1"/>
    <col min="4" max="4" width="7.875" style="139" bestFit="1" customWidth="1"/>
    <col min="5" max="5" width="8.5" style="139" hidden="1" customWidth="1"/>
    <col min="6" max="6" width="7.875" style="139" hidden="1" customWidth="1"/>
    <col min="7" max="254" width="7.875" style="139"/>
    <col min="255" max="255" width="35.75" style="139" customWidth="1"/>
    <col min="256" max="256" width="0" style="139" hidden="1" customWidth="1"/>
    <col min="257" max="258" width="12" style="139" customWidth="1"/>
    <col min="259" max="259" width="8" style="139" bestFit="1" customWidth="1"/>
    <col min="260" max="260" width="7.875" style="139" bestFit="1" customWidth="1"/>
    <col min="261" max="262" width="0" style="139" hidden="1" customWidth="1"/>
    <col min="263" max="510" width="7.875" style="139"/>
    <col min="511" max="511" width="35.75" style="139" customWidth="1"/>
    <col min="512" max="512" width="0" style="139" hidden="1" customWidth="1"/>
    <col min="513" max="514" width="12" style="139" customWidth="1"/>
    <col min="515" max="515" width="8" style="139" bestFit="1" customWidth="1"/>
    <col min="516" max="516" width="7.875" style="139" bestFit="1" customWidth="1"/>
    <col min="517" max="518" width="0" style="139" hidden="1" customWidth="1"/>
    <col min="519" max="766" width="7.875" style="139"/>
    <col min="767" max="767" width="35.75" style="139" customWidth="1"/>
    <col min="768" max="768" width="0" style="139" hidden="1" customWidth="1"/>
    <col min="769" max="770" width="12" style="139" customWidth="1"/>
    <col min="771" max="771" width="8" style="139" bestFit="1" customWidth="1"/>
    <col min="772" max="772" width="7.875" style="139" bestFit="1" customWidth="1"/>
    <col min="773" max="774" width="0" style="139" hidden="1" customWidth="1"/>
    <col min="775" max="1022" width="7.875" style="139"/>
    <col min="1023" max="1023" width="35.75" style="139" customWidth="1"/>
    <col min="1024" max="1024" width="0" style="139" hidden="1" customWidth="1"/>
    <col min="1025" max="1026" width="12" style="139" customWidth="1"/>
    <col min="1027" max="1027" width="8" style="139" bestFit="1" customWidth="1"/>
    <col min="1028" max="1028" width="7.875" style="139" bestFit="1" customWidth="1"/>
    <col min="1029" max="1030" width="0" style="139" hidden="1" customWidth="1"/>
    <col min="1031" max="1278" width="7.875" style="139"/>
    <col min="1279" max="1279" width="35.75" style="139" customWidth="1"/>
    <col min="1280" max="1280" width="0" style="139" hidden="1" customWidth="1"/>
    <col min="1281" max="1282" width="12" style="139" customWidth="1"/>
    <col min="1283" max="1283" width="8" style="139" bestFit="1" customWidth="1"/>
    <col min="1284" max="1284" width="7.875" style="139" bestFit="1" customWidth="1"/>
    <col min="1285" max="1286" width="0" style="139" hidden="1" customWidth="1"/>
    <col min="1287" max="1534" width="7.875" style="139"/>
    <col min="1535" max="1535" width="35.75" style="139" customWidth="1"/>
    <col min="1536" max="1536" width="0" style="139" hidden="1" customWidth="1"/>
    <col min="1537" max="1538" width="12" style="139" customWidth="1"/>
    <col min="1539" max="1539" width="8" style="139" bestFit="1" customWidth="1"/>
    <col min="1540" max="1540" width="7.875" style="139" bestFit="1" customWidth="1"/>
    <col min="1541" max="1542" width="0" style="139" hidden="1" customWidth="1"/>
    <col min="1543" max="1790" width="7.875" style="139"/>
    <col min="1791" max="1791" width="35.75" style="139" customWidth="1"/>
    <col min="1792" max="1792" width="0" style="139" hidden="1" customWidth="1"/>
    <col min="1793" max="1794" width="12" style="139" customWidth="1"/>
    <col min="1795" max="1795" width="8" style="139" bestFit="1" customWidth="1"/>
    <col min="1796" max="1796" width="7.875" style="139" bestFit="1" customWidth="1"/>
    <col min="1797" max="1798" width="0" style="139" hidden="1" customWidth="1"/>
    <col min="1799" max="2046" width="7.875" style="139"/>
    <col min="2047" max="2047" width="35.75" style="139" customWidth="1"/>
    <col min="2048" max="2048" width="0" style="139" hidden="1" customWidth="1"/>
    <col min="2049" max="2050" width="12" style="139" customWidth="1"/>
    <col min="2051" max="2051" width="8" style="139" bestFit="1" customWidth="1"/>
    <col min="2052" max="2052" width="7.875" style="139" bestFit="1" customWidth="1"/>
    <col min="2053" max="2054" width="0" style="139" hidden="1" customWidth="1"/>
    <col min="2055" max="2302" width="7.875" style="139"/>
    <col min="2303" max="2303" width="35.75" style="139" customWidth="1"/>
    <col min="2304" max="2304" width="0" style="139" hidden="1" customWidth="1"/>
    <col min="2305" max="2306" width="12" style="139" customWidth="1"/>
    <col min="2307" max="2307" width="8" style="139" bestFit="1" customWidth="1"/>
    <col min="2308" max="2308" width="7.875" style="139" bestFit="1" customWidth="1"/>
    <col min="2309" max="2310" width="0" style="139" hidden="1" customWidth="1"/>
    <col min="2311" max="2558" width="7.875" style="139"/>
    <col min="2559" max="2559" width="35.75" style="139" customWidth="1"/>
    <col min="2560" max="2560" width="0" style="139" hidden="1" customWidth="1"/>
    <col min="2561" max="2562" width="12" style="139" customWidth="1"/>
    <col min="2563" max="2563" width="8" style="139" bestFit="1" customWidth="1"/>
    <col min="2564" max="2564" width="7.875" style="139" bestFit="1" customWidth="1"/>
    <col min="2565" max="2566" width="0" style="139" hidden="1" customWidth="1"/>
    <col min="2567" max="2814" width="7.875" style="139"/>
    <col min="2815" max="2815" width="35.75" style="139" customWidth="1"/>
    <col min="2816" max="2816" width="0" style="139" hidden="1" customWidth="1"/>
    <col min="2817" max="2818" width="12" style="139" customWidth="1"/>
    <col min="2819" max="2819" width="8" style="139" bestFit="1" customWidth="1"/>
    <col min="2820" max="2820" width="7.875" style="139" bestFit="1" customWidth="1"/>
    <col min="2821" max="2822" width="0" style="139" hidden="1" customWidth="1"/>
    <col min="2823" max="3070" width="7.875" style="139"/>
    <col min="3071" max="3071" width="35.75" style="139" customWidth="1"/>
    <col min="3072" max="3072" width="0" style="139" hidden="1" customWidth="1"/>
    <col min="3073" max="3074" width="12" style="139" customWidth="1"/>
    <col min="3075" max="3075" width="8" style="139" bestFit="1" customWidth="1"/>
    <col min="3076" max="3076" width="7.875" style="139" bestFit="1" customWidth="1"/>
    <col min="3077" max="3078" width="0" style="139" hidden="1" customWidth="1"/>
    <col min="3079" max="3326" width="7.875" style="139"/>
    <col min="3327" max="3327" width="35.75" style="139" customWidth="1"/>
    <col min="3328" max="3328" width="0" style="139" hidden="1" customWidth="1"/>
    <col min="3329" max="3330" width="12" style="139" customWidth="1"/>
    <col min="3331" max="3331" width="8" style="139" bestFit="1" customWidth="1"/>
    <col min="3332" max="3332" width="7.875" style="139" bestFit="1" customWidth="1"/>
    <col min="3333" max="3334" width="0" style="139" hidden="1" customWidth="1"/>
    <col min="3335" max="3582" width="7.875" style="139"/>
    <col min="3583" max="3583" width="35.75" style="139" customWidth="1"/>
    <col min="3584" max="3584" width="0" style="139" hidden="1" customWidth="1"/>
    <col min="3585" max="3586" width="12" style="139" customWidth="1"/>
    <col min="3587" max="3587" width="8" style="139" bestFit="1" customWidth="1"/>
    <col min="3588" max="3588" width="7.875" style="139" bestFit="1" customWidth="1"/>
    <col min="3589" max="3590" width="0" style="139" hidden="1" customWidth="1"/>
    <col min="3591" max="3838" width="7.875" style="139"/>
    <col min="3839" max="3839" width="35.75" style="139" customWidth="1"/>
    <col min="3840" max="3840" width="0" style="139" hidden="1" customWidth="1"/>
    <col min="3841" max="3842" width="12" style="139" customWidth="1"/>
    <col min="3843" max="3843" width="8" style="139" bestFit="1" customWidth="1"/>
    <col min="3844" max="3844" width="7.875" style="139" bestFit="1" customWidth="1"/>
    <col min="3845" max="3846" width="0" style="139" hidden="1" customWidth="1"/>
    <col min="3847" max="4094" width="7.875" style="139"/>
    <col min="4095" max="4095" width="35.75" style="139" customWidth="1"/>
    <col min="4096" max="4096" width="0" style="139" hidden="1" customWidth="1"/>
    <col min="4097" max="4098" width="12" style="139" customWidth="1"/>
    <col min="4099" max="4099" width="8" style="139" bestFit="1" customWidth="1"/>
    <col min="4100" max="4100" width="7.875" style="139" bestFit="1" customWidth="1"/>
    <col min="4101" max="4102" width="0" style="139" hidden="1" customWidth="1"/>
    <col min="4103" max="4350" width="7.875" style="139"/>
    <col min="4351" max="4351" width="35.75" style="139" customWidth="1"/>
    <col min="4352" max="4352" width="0" style="139" hidden="1" customWidth="1"/>
    <col min="4353" max="4354" width="12" style="139" customWidth="1"/>
    <col min="4355" max="4355" width="8" style="139" bestFit="1" customWidth="1"/>
    <col min="4356" max="4356" width="7.875" style="139" bestFit="1" customWidth="1"/>
    <col min="4357" max="4358" width="0" style="139" hidden="1" customWidth="1"/>
    <col min="4359" max="4606" width="7.875" style="139"/>
    <col min="4607" max="4607" width="35.75" style="139" customWidth="1"/>
    <col min="4608" max="4608" width="0" style="139" hidden="1" customWidth="1"/>
    <col min="4609" max="4610" width="12" style="139" customWidth="1"/>
    <col min="4611" max="4611" width="8" style="139" bestFit="1" customWidth="1"/>
    <col min="4612" max="4612" width="7.875" style="139" bestFit="1" customWidth="1"/>
    <col min="4613" max="4614" width="0" style="139" hidden="1" customWidth="1"/>
    <col min="4615" max="4862" width="7.875" style="139"/>
    <col min="4863" max="4863" width="35.75" style="139" customWidth="1"/>
    <col min="4864" max="4864" width="0" style="139" hidden="1" customWidth="1"/>
    <col min="4865" max="4866" width="12" style="139" customWidth="1"/>
    <col min="4867" max="4867" width="8" style="139" bestFit="1" customWidth="1"/>
    <col min="4868" max="4868" width="7.875" style="139" bestFit="1" customWidth="1"/>
    <col min="4869" max="4870" width="0" style="139" hidden="1" customWidth="1"/>
    <col min="4871" max="5118" width="7.875" style="139"/>
    <col min="5119" max="5119" width="35.75" style="139" customWidth="1"/>
    <col min="5120" max="5120" width="0" style="139" hidden="1" customWidth="1"/>
    <col min="5121" max="5122" width="12" style="139" customWidth="1"/>
    <col min="5123" max="5123" width="8" style="139" bestFit="1" customWidth="1"/>
    <col min="5124" max="5124" width="7.875" style="139" bestFit="1" customWidth="1"/>
    <col min="5125" max="5126" width="0" style="139" hidden="1" customWidth="1"/>
    <col min="5127" max="5374" width="7.875" style="139"/>
    <col min="5375" max="5375" width="35.75" style="139" customWidth="1"/>
    <col min="5376" max="5376" width="0" style="139" hidden="1" customWidth="1"/>
    <col min="5377" max="5378" width="12" style="139" customWidth="1"/>
    <col min="5379" max="5379" width="8" style="139" bestFit="1" customWidth="1"/>
    <col min="5380" max="5380" width="7.875" style="139" bestFit="1" customWidth="1"/>
    <col min="5381" max="5382" width="0" style="139" hidden="1" customWidth="1"/>
    <col min="5383" max="5630" width="7.875" style="139"/>
    <col min="5631" max="5631" width="35.75" style="139" customWidth="1"/>
    <col min="5632" max="5632" width="0" style="139" hidden="1" customWidth="1"/>
    <col min="5633" max="5634" width="12" style="139" customWidth="1"/>
    <col min="5635" max="5635" width="8" style="139" bestFit="1" customWidth="1"/>
    <col min="5636" max="5636" width="7.875" style="139" bestFit="1" customWidth="1"/>
    <col min="5637" max="5638" width="0" style="139" hidden="1" customWidth="1"/>
    <col min="5639" max="5886" width="7.875" style="139"/>
    <col min="5887" max="5887" width="35.75" style="139" customWidth="1"/>
    <col min="5888" max="5888" width="0" style="139" hidden="1" customWidth="1"/>
    <col min="5889" max="5890" width="12" style="139" customWidth="1"/>
    <col min="5891" max="5891" width="8" style="139" bestFit="1" customWidth="1"/>
    <col min="5892" max="5892" width="7.875" style="139" bestFit="1" customWidth="1"/>
    <col min="5893" max="5894" width="0" style="139" hidden="1" customWidth="1"/>
    <col min="5895" max="6142" width="7.875" style="139"/>
    <col min="6143" max="6143" width="35.75" style="139" customWidth="1"/>
    <col min="6144" max="6144" width="0" style="139" hidden="1" customWidth="1"/>
    <col min="6145" max="6146" width="12" style="139" customWidth="1"/>
    <col min="6147" max="6147" width="8" style="139" bestFit="1" customWidth="1"/>
    <col min="6148" max="6148" width="7.875" style="139" bestFit="1" customWidth="1"/>
    <col min="6149" max="6150" width="0" style="139" hidden="1" customWidth="1"/>
    <col min="6151" max="6398" width="7.875" style="139"/>
    <col min="6399" max="6399" width="35.75" style="139" customWidth="1"/>
    <col min="6400" max="6400" width="0" style="139" hidden="1" customWidth="1"/>
    <col min="6401" max="6402" width="12" style="139" customWidth="1"/>
    <col min="6403" max="6403" width="8" style="139" bestFit="1" customWidth="1"/>
    <col min="6404" max="6404" width="7.875" style="139" bestFit="1" customWidth="1"/>
    <col min="6405" max="6406" width="0" style="139" hidden="1" customWidth="1"/>
    <col min="6407" max="6654" width="7.875" style="139"/>
    <col min="6655" max="6655" width="35.75" style="139" customWidth="1"/>
    <col min="6656" max="6656" width="0" style="139" hidden="1" customWidth="1"/>
    <col min="6657" max="6658" width="12" style="139" customWidth="1"/>
    <col min="6659" max="6659" width="8" style="139" bestFit="1" customWidth="1"/>
    <col min="6660" max="6660" width="7.875" style="139" bestFit="1" customWidth="1"/>
    <col min="6661" max="6662" width="0" style="139" hidden="1" customWidth="1"/>
    <col min="6663" max="6910" width="7.875" style="139"/>
    <col min="6911" max="6911" width="35.75" style="139" customWidth="1"/>
    <col min="6912" max="6912" width="0" style="139" hidden="1" customWidth="1"/>
    <col min="6913" max="6914" width="12" style="139" customWidth="1"/>
    <col min="6915" max="6915" width="8" style="139" bestFit="1" customWidth="1"/>
    <col min="6916" max="6916" width="7.875" style="139" bestFit="1" customWidth="1"/>
    <col min="6917" max="6918" width="0" style="139" hidden="1" customWidth="1"/>
    <col min="6919" max="7166" width="7.875" style="139"/>
    <col min="7167" max="7167" width="35.75" style="139" customWidth="1"/>
    <col min="7168" max="7168" width="0" style="139" hidden="1" customWidth="1"/>
    <col min="7169" max="7170" width="12" style="139" customWidth="1"/>
    <col min="7171" max="7171" width="8" style="139" bestFit="1" customWidth="1"/>
    <col min="7172" max="7172" width="7.875" style="139" bestFit="1" customWidth="1"/>
    <col min="7173" max="7174" width="0" style="139" hidden="1" customWidth="1"/>
    <col min="7175" max="7422" width="7.875" style="139"/>
    <col min="7423" max="7423" width="35.75" style="139" customWidth="1"/>
    <col min="7424" max="7424" width="0" style="139" hidden="1" customWidth="1"/>
    <col min="7425" max="7426" width="12" style="139" customWidth="1"/>
    <col min="7427" max="7427" width="8" style="139" bestFit="1" customWidth="1"/>
    <col min="7428" max="7428" width="7.875" style="139" bestFit="1" customWidth="1"/>
    <col min="7429" max="7430" width="0" style="139" hidden="1" customWidth="1"/>
    <col min="7431" max="7678" width="7.875" style="139"/>
    <col min="7679" max="7679" width="35.75" style="139" customWidth="1"/>
    <col min="7680" max="7680" width="0" style="139" hidden="1" customWidth="1"/>
    <col min="7681" max="7682" width="12" style="139" customWidth="1"/>
    <col min="7683" max="7683" width="8" style="139" bestFit="1" customWidth="1"/>
    <col min="7684" max="7684" width="7.875" style="139" bestFit="1" customWidth="1"/>
    <col min="7685" max="7686" width="0" style="139" hidden="1" customWidth="1"/>
    <col min="7687" max="7934" width="7.875" style="139"/>
    <col min="7935" max="7935" width="35.75" style="139" customWidth="1"/>
    <col min="7936" max="7936" width="0" style="139" hidden="1" customWidth="1"/>
    <col min="7937" max="7938" width="12" style="139" customWidth="1"/>
    <col min="7939" max="7939" width="8" style="139" bestFit="1" customWidth="1"/>
    <col min="7940" max="7940" width="7.875" style="139" bestFit="1" customWidth="1"/>
    <col min="7941" max="7942" width="0" style="139" hidden="1" customWidth="1"/>
    <col min="7943" max="8190" width="7.875" style="139"/>
    <col min="8191" max="8191" width="35.75" style="139" customWidth="1"/>
    <col min="8192" max="8192" width="0" style="139" hidden="1" customWidth="1"/>
    <col min="8193" max="8194" width="12" style="139" customWidth="1"/>
    <col min="8195" max="8195" width="8" style="139" bestFit="1" customWidth="1"/>
    <col min="8196" max="8196" width="7.875" style="139" bestFit="1" customWidth="1"/>
    <col min="8197" max="8198" width="0" style="139" hidden="1" customWidth="1"/>
    <col min="8199" max="8446" width="7.875" style="139"/>
    <col min="8447" max="8447" width="35.75" style="139" customWidth="1"/>
    <col min="8448" max="8448" width="0" style="139" hidden="1" customWidth="1"/>
    <col min="8449" max="8450" width="12" style="139" customWidth="1"/>
    <col min="8451" max="8451" width="8" style="139" bestFit="1" customWidth="1"/>
    <col min="8452" max="8452" width="7.875" style="139" bestFit="1" customWidth="1"/>
    <col min="8453" max="8454" width="0" style="139" hidden="1" customWidth="1"/>
    <col min="8455" max="8702" width="7.875" style="139"/>
    <col min="8703" max="8703" width="35.75" style="139" customWidth="1"/>
    <col min="8704" max="8704" width="0" style="139" hidden="1" customWidth="1"/>
    <col min="8705" max="8706" width="12" style="139" customWidth="1"/>
    <col min="8707" max="8707" width="8" style="139" bestFit="1" customWidth="1"/>
    <col min="8708" max="8708" width="7.875" style="139" bestFit="1" customWidth="1"/>
    <col min="8709" max="8710" width="0" style="139" hidden="1" customWidth="1"/>
    <col min="8711" max="8958" width="7.875" style="139"/>
    <col min="8959" max="8959" width="35.75" style="139" customWidth="1"/>
    <col min="8960" max="8960" width="0" style="139" hidden="1" customWidth="1"/>
    <col min="8961" max="8962" width="12" style="139" customWidth="1"/>
    <col min="8963" max="8963" width="8" style="139" bestFit="1" customWidth="1"/>
    <col min="8964" max="8964" width="7.875" style="139" bestFit="1" customWidth="1"/>
    <col min="8965" max="8966" width="0" style="139" hidden="1" customWidth="1"/>
    <col min="8967" max="9214" width="7.875" style="139"/>
    <col min="9215" max="9215" width="35.75" style="139" customWidth="1"/>
    <col min="9216" max="9216" width="0" style="139" hidden="1" customWidth="1"/>
    <col min="9217" max="9218" width="12" style="139" customWidth="1"/>
    <col min="9219" max="9219" width="8" style="139" bestFit="1" customWidth="1"/>
    <col min="9220" max="9220" width="7.875" style="139" bestFit="1" customWidth="1"/>
    <col min="9221" max="9222" width="0" style="139" hidden="1" customWidth="1"/>
    <col min="9223" max="9470" width="7.875" style="139"/>
    <col min="9471" max="9471" width="35.75" style="139" customWidth="1"/>
    <col min="9472" max="9472" width="0" style="139" hidden="1" customWidth="1"/>
    <col min="9473" max="9474" width="12" style="139" customWidth="1"/>
    <col min="9475" max="9475" width="8" style="139" bestFit="1" customWidth="1"/>
    <col min="9476" max="9476" width="7.875" style="139" bestFit="1" customWidth="1"/>
    <col min="9477" max="9478" width="0" style="139" hidden="1" customWidth="1"/>
    <col min="9479" max="9726" width="7.875" style="139"/>
    <col min="9727" max="9727" width="35.75" style="139" customWidth="1"/>
    <col min="9728" max="9728" width="0" style="139" hidden="1" customWidth="1"/>
    <col min="9729" max="9730" width="12" style="139" customWidth="1"/>
    <col min="9731" max="9731" width="8" style="139" bestFit="1" customWidth="1"/>
    <col min="9732" max="9732" width="7.875" style="139" bestFit="1" customWidth="1"/>
    <col min="9733" max="9734" width="0" style="139" hidden="1" customWidth="1"/>
    <col min="9735" max="9982" width="7.875" style="139"/>
    <col min="9983" max="9983" width="35.75" style="139" customWidth="1"/>
    <col min="9984" max="9984" width="0" style="139" hidden="1" customWidth="1"/>
    <col min="9985" max="9986" width="12" style="139" customWidth="1"/>
    <col min="9987" max="9987" width="8" style="139" bestFit="1" customWidth="1"/>
    <col min="9988" max="9988" width="7.875" style="139" bestFit="1" customWidth="1"/>
    <col min="9989" max="9990" width="0" style="139" hidden="1" customWidth="1"/>
    <col min="9991" max="10238" width="7.875" style="139"/>
    <col min="10239" max="10239" width="35.75" style="139" customWidth="1"/>
    <col min="10240" max="10240" width="0" style="139" hidden="1" customWidth="1"/>
    <col min="10241" max="10242" width="12" style="139" customWidth="1"/>
    <col min="10243" max="10243" width="8" style="139" bestFit="1" customWidth="1"/>
    <col min="10244" max="10244" width="7.875" style="139" bestFit="1" customWidth="1"/>
    <col min="10245" max="10246" width="0" style="139" hidden="1" customWidth="1"/>
    <col min="10247" max="10494" width="7.875" style="139"/>
    <col min="10495" max="10495" width="35.75" style="139" customWidth="1"/>
    <col min="10496" max="10496" width="0" style="139" hidden="1" customWidth="1"/>
    <col min="10497" max="10498" width="12" style="139" customWidth="1"/>
    <col min="10499" max="10499" width="8" style="139" bestFit="1" customWidth="1"/>
    <col min="10500" max="10500" width="7.875" style="139" bestFit="1" customWidth="1"/>
    <col min="10501" max="10502" width="0" style="139" hidden="1" customWidth="1"/>
    <col min="10503" max="10750" width="7.875" style="139"/>
    <col min="10751" max="10751" width="35.75" style="139" customWidth="1"/>
    <col min="10752" max="10752" width="0" style="139" hidden="1" customWidth="1"/>
    <col min="10753" max="10754" width="12" style="139" customWidth="1"/>
    <col min="10755" max="10755" width="8" style="139" bestFit="1" customWidth="1"/>
    <col min="10756" max="10756" width="7.875" style="139" bestFit="1" customWidth="1"/>
    <col min="10757" max="10758" width="0" style="139" hidden="1" customWidth="1"/>
    <col min="10759" max="11006" width="7.875" style="139"/>
    <col min="11007" max="11007" width="35.75" style="139" customWidth="1"/>
    <col min="11008" max="11008" width="0" style="139" hidden="1" customWidth="1"/>
    <col min="11009" max="11010" width="12" style="139" customWidth="1"/>
    <col min="11011" max="11011" width="8" style="139" bestFit="1" customWidth="1"/>
    <col min="11012" max="11012" width="7.875" style="139" bestFit="1" customWidth="1"/>
    <col min="11013" max="11014" width="0" style="139" hidden="1" customWidth="1"/>
    <col min="11015" max="11262" width="7.875" style="139"/>
    <col min="11263" max="11263" width="35.75" style="139" customWidth="1"/>
    <col min="11264" max="11264" width="0" style="139" hidden="1" customWidth="1"/>
    <col min="11265" max="11266" width="12" style="139" customWidth="1"/>
    <col min="11267" max="11267" width="8" style="139" bestFit="1" customWidth="1"/>
    <col min="11268" max="11268" width="7.875" style="139" bestFit="1" customWidth="1"/>
    <col min="11269" max="11270" width="0" style="139" hidden="1" customWidth="1"/>
    <col min="11271" max="11518" width="7.875" style="139"/>
    <col min="11519" max="11519" width="35.75" style="139" customWidth="1"/>
    <col min="11520" max="11520" width="0" style="139" hidden="1" customWidth="1"/>
    <col min="11521" max="11522" width="12" style="139" customWidth="1"/>
    <col min="11523" max="11523" width="8" style="139" bestFit="1" customWidth="1"/>
    <col min="11524" max="11524" width="7.875" style="139" bestFit="1" customWidth="1"/>
    <col min="11525" max="11526" width="0" style="139" hidden="1" customWidth="1"/>
    <col min="11527" max="11774" width="7.875" style="139"/>
    <col min="11775" max="11775" width="35.75" style="139" customWidth="1"/>
    <col min="11776" max="11776" width="0" style="139" hidden="1" customWidth="1"/>
    <col min="11777" max="11778" width="12" style="139" customWidth="1"/>
    <col min="11779" max="11779" width="8" style="139" bestFit="1" customWidth="1"/>
    <col min="11780" max="11780" width="7.875" style="139" bestFit="1" customWidth="1"/>
    <col min="11781" max="11782" width="0" style="139" hidden="1" customWidth="1"/>
    <col min="11783" max="12030" width="7.875" style="139"/>
    <col min="12031" max="12031" width="35.75" style="139" customWidth="1"/>
    <col min="12032" max="12032" width="0" style="139" hidden="1" customWidth="1"/>
    <col min="12033" max="12034" width="12" style="139" customWidth="1"/>
    <col min="12035" max="12035" width="8" style="139" bestFit="1" customWidth="1"/>
    <col min="12036" max="12036" width="7.875" style="139" bestFit="1" customWidth="1"/>
    <col min="12037" max="12038" width="0" style="139" hidden="1" customWidth="1"/>
    <col min="12039" max="12286" width="7.875" style="139"/>
    <col min="12287" max="12287" width="35.75" style="139" customWidth="1"/>
    <col min="12288" max="12288" width="0" style="139" hidden="1" customWidth="1"/>
    <col min="12289" max="12290" width="12" style="139" customWidth="1"/>
    <col min="12291" max="12291" width="8" style="139" bestFit="1" customWidth="1"/>
    <col min="12292" max="12292" width="7.875" style="139" bestFit="1" customWidth="1"/>
    <col min="12293" max="12294" width="0" style="139" hidden="1" customWidth="1"/>
    <col min="12295" max="12542" width="7.875" style="139"/>
    <col min="12543" max="12543" width="35.75" style="139" customWidth="1"/>
    <col min="12544" max="12544" width="0" style="139" hidden="1" customWidth="1"/>
    <col min="12545" max="12546" width="12" style="139" customWidth="1"/>
    <col min="12547" max="12547" width="8" style="139" bestFit="1" customWidth="1"/>
    <col min="12548" max="12548" width="7.875" style="139" bestFit="1" customWidth="1"/>
    <col min="12549" max="12550" width="0" style="139" hidden="1" customWidth="1"/>
    <col min="12551" max="12798" width="7.875" style="139"/>
    <col min="12799" max="12799" width="35.75" style="139" customWidth="1"/>
    <col min="12800" max="12800" width="0" style="139" hidden="1" customWidth="1"/>
    <col min="12801" max="12802" width="12" style="139" customWidth="1"/>
    <col min="12803" max="12803" width="8" style="139" bestFit="1" customWidth="1"/>
    <col min="12804" max="12804" width="7.875" style="139" bestFit="1" customWidth="1"/>
    <col min="12805" max="12806" width="0" style="139" hidden="1" customWidth="1"/>
    <col min="12807" max="13054" width="7.875" style="139"/>
    <col min="13055" max="13055" width="35.75" style="139" customWidth="1"/>
    <col min="13056" max="13056" width="0" style="139" hidden="1" customWidth="1"/>
    <col min="13057" max="13058" width="12" style="139" customWidth="1"/>
    <col min="13059" max="13059" width="8" style="139" bestFit="1" customWidth="1"/>
    <col min="13060" max="13060" width="7.875" style="139" bestFit="1" customWidth="1"/>
    <col min="13061" max="13062" width="0" style="139" hidden="1" customWidth="1"/>
    <col min="13063" max="13310" width="7.875" style="139"/>
    <col min="13311" max="13311" width="35.75" style="139" customWidth="1"/>
    <col min="13312" max="13312" width="0" style="139" hidden="1" customWidth="1"/>
    <col min="13313" max="13314" width="12" style="139" customWidth="1"/>
    <col min="13315" max="13315" width="8" style="139" bestFit="1" customWidth="1"/>
    <col min="13316" max="13316" width="7.875" style="139" bestFit="1" customWidth="1"/>
    <col min="13317" max="13318" width="0" style="139" hidden="1" customWidth="1"/>
    <col min="13319" max="13566" width="7.875" style="139"/>
    <col min="13567" max="13567" width="35.75" style="139" customWidth="1"/>
    <col min="13568" max="13568" width="0" style="139" hidden="1" customWidth="1"/>
    <col min="13569" max="13570" width="12" style="139" customWidth="1"/>
    <col min="13571" max="13571" width="8" style="139" bestFit="1" customWidth="1"/>
    <col min="13572" max="13572" width="7.875" style="139" bestFit="1" customWidth="1"/>
    <col min="13573" max="13574" width="0" style="139" hidden="1" customWidth="1"/>
    <col min="13575" max="13822" width="7.875" style="139"/>
    <col min="13823" max="13823" width="35.75" style="139" customWidth="1"/>
    <col min="13824" max="13824" width="0" style="139" hidden="1" customWidth="1"/>
    <col min="13825" max="13826" width="12" style="139" customWidth="1"/>
    <col min="13827" max="13827" width="8" style="139" bestFit="1" customWidth="1"/>
    <col min="13828" max="13828" width="7.875" style="139" bestFit="1" customWidth="1"/>
    <col min="13829" max="13830" width="0" style="139" hidden="1" customWidth="1"/>
    <col min="13831" max="14078" width="7.875" style="139"/>
    <col min="14079" max="14079" width="35.75" style="139" customWidth="1"/>
    <col min="14080" max="14080" width="0" style="139" hidden="1" customWidth="1"/>
    <col min="14081" max="14082" width="12" style="139" customWidth="1"/>
    <col min="14083" max="14083" width="8" style="139" bestFit="1" customWidth="1"/>
    <col min="14084" max="14084" width="7.875" style="139" bestFit="1" customWidth="1"/>
    <col min="14085" max="14086" width="0" style="139" hidden="1" customWidth="1"/>
    <col min="14087" max="14334" width="7.875" style="139"/>
    <col min="14335" max="14335" width="35.75" style="139" customWidth="1"/>
    <col min="14336" max="14336" width="0" style="139" hidden="1" customWidth="1"/>
    <col min="14337" max="14338" width="12" style="139" customWidth="1"/>
    <col min="14339" max="14339" width="8" style="139" bestFit="1" customWidth="1"/>
    <col min="14340" max="14340" width="7.875" style="139" bestFit="1" customWidth="1"/>
    <col min="14341" max="14342" width="0" style="139" hidden="1" customWidth="1"/>
    <col min="14343" max="14590" width="7.875" style="139"/>
    <col min="14591" max="14591" width="35.75" style="139" customWidth="1"/>
    <col min="14592" max="14592" width="0" style="139" hidden="1" customWidth="1"/>
    <col min="14593" max="14594" width="12" style="139" customWidth="1"/>
    <col min="14595" max="14595" width="8" style="139" bestFit="1" customWidth="1"/>
    <col min="14596" max="14596" width="7.875" style="139" bestFit="1" customWidth="1"/>
    <col min="14597" max="14598" width="0" style="139" hidden="1" customWidth="1"/>
    <col min="14599" max="14846" width="7.875" style="139"/>
    <col min="14847" max="14847" width="35.75" style="139" customWidth="1"/>
    <col min="14848" max="14848" width="0" style="139" hidden="1" customWidth="1"/>
    <col min="14849" max="14850" width="12" style="139" customWidth="1"/>
    <col min="14851" max="14851" width="8" style="139" bestFit="1" customWidth="1"/>
    <col min="14852" max="14852" width="7.875" style="139" bestFit="1" customWidth="1"/>
    <col min="14853" max="14854" width="0" style="139" hidden="1" customWidth="1"/>
    <col min="14855" max="15102" width="7.875" style="139"/>
    <col min="15103" max="15103" width="35.75" style="139" customWidth="1"/>
    <col min="15104" max="15104" width="0" style="139" hidden="1" customWidth="1"/>
    <col min="15105" max="15106" width="12" style="139" customWidth="1"/>
    <col min="15107" max="15107" width="8" style="139" bestFit="1" customWidth="1"/>
    <col min="15108" max="15108" width="7.875" style="139" bestFit="1" customWidth="1"/>
    <col min="15109" max="15110" width="0" style="139" hidden="1" customWidth="1"/>
    <col min="15111" max="15358" width="7.875" style="139"/>
    <col min="15359" max="15359" width="35.75" style="139" customWidth="1"/>
    <col min="15360" max="15360" width="0" style="139" hidden="1" customWidth="1"/>
    <col min="15361" max="15362" width="12" style="139" customWidth="1"/>
    <col min="15363" max="15363" width="8" style="139" bestFit="1" customWidth="1"/>
    <col min="15364" max="15364" width="7.875" style="139" bestFit="1" customWidth="1"/>
    <col min="15365" max="15366" width="0" style="139" hidden="1" customWidth="1"/>
    <col min="15367" max="15614" width="7.875" style="139"/>
    <col min="15615" max="15615" width="35.75" style="139" customWidth="1"/>
    <col min="15616" max="15616" width="0" style="139" hidden="1" customWidth="1"/>
    <col min="15617" max="15618" width="12" style="139" customWidth="1"/>
    <col min="15619" max="15619" width="8" style="139" bestFit="1" customWidth="1"/>
    <col min="15620" max="15620" width="7.875" style="139" bestFit="1" customWidth="1"/>
    <col min="15621" max="15622" width="0" style="139" hidden="1" customWidth="1"/>
    <col min="15623" max="15870" width="7.875" style="139"/>
    <col min="15871" max="15871" width="35.75" style="139" customWidth="1"/>
    <col min="15872" max="15872" width="0" style="139" hidden="1" customWidth="1"/>
    <col min="15873" max="15874" width="12" style="139" customWidth="1"/>
    <col min="15875" max="15875" width="8" style="139" bestFit="1" customWidth="1"/>
    <col min="15876" max="15876" width="7.875" style="139" bestFit="1" customWidth="1"/>
    <col min="15877" max="15878" width="0" style="139" hidden="1" customWidth="1"/>
    <col min="15879" max="16126" width="7.875" style="139"/>
    <col min="16127" max="16127" width="35.75" style="139" customWidth="1"/>
    <col min="16128" max="16128" width="0" style="139" hidden="1" customWidth="1"/>
    <col min="16129" max="16130" width="12" style="139" customWidth="1"/>
    <col min="16131" max="16131" width="8" style="139" bestFit="1" customWidth="1"/>
    <col min="16132" max="16132" width="7.875" style="139" bestFit="1" customWidth="1"/>
    <col min="16133" max="16134" width="0" style="139" hidden="1" customWidth="1"/>
    <col min="16135" max="16384" width="7.875" style="139"/>
  </cols>
  <sheetData>
    <row r="1" spans="1:5" ht="27" customHeight="1">
      <c r="A1" s="163" t="s">
        <v>166</v>
      </c>
      <c r="B1" s="138"/>
    </row>
    <row r="2" spans="1:5" ht="39.950000000000003" customHeight="1">
      <c r="A2" s="140" t="s">
        <v>147</v>
      </c>
      <c r="B2" s="141"/>
    </row>
    <row r="3" spans="1:5" s="143" customFormat="1" ht="18.75" customHeight="1">
      <c r="A3" s="142"/>
      <c r="B3" s="94" t="s">
        <v>64</v>
      </c>
    </row>
    <row r="4" spans="1:5" s="146" customFormat="1" ht="53.25" customHeight="1">
      <c r="A4" s="144" t="s">
        <v>111</v>
      </c>
      <c r="B4" s="134" t="s">
        <v>179</v>
      </c>
      <c r="C4" s="145"/>
    </row>
    <row r="5" spans="1:5" s="149" customFormat="1" ht="53.25" customHeight="1">
      <c r="A5" s="147"/>
      <c r="B5" s="147"/>
      <c r="C5" s="148"/>
    </row>
    <row r="6" spans="1:5" s="143" customFormat="1" ht="53.25" customHeight="1">
      <c r="A6" s="147"/>
      <c r="B6" s="147"/>
      <c r="C6" s="150"/>
      <c r="E6" s="143">
        <v>988753</v>
      </c>
    </row>
    <row r="7" spans="1:5" s="143" customFormat="1" ht="53.25" customHeight="1">
      <c r="A7" s="147"/>
      <c r="B7" s="147"/>
      <c r="C7" s="150"/>
      <c r="E7" s="143">
        <v>822672</v>
      </c>
    </row>
    <row r="8" spans="1:5" s="154" customFormat="1" ht="53.25" customHeight="1">
      <c r="A8" s="151" t="s">
        <v>38</v>
      </c>
      <c r="B8" s="152"/>
      <c r="C8" s="153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>
      <selection activeCell="B9" sqref="B9"/>
    </sheetView>
  </sheetViews>
  <sheetFormatPr defaultRowHeight="15.75"/>
  <cols>
    <col min="1" max="1" width="41.625" style="68" customWidth="1"/>
    <col min="2" max="2" width="41.625" style="70" customWidth="1"/>
    <col min="3" max="16384" width="9" style="68"/>
  </cols>
  <sheetData>
    <row r="1" spans="1:2" ht="26.25" customHeight="1">
      <c r="A1" s="71" t="s">
        <v>167</v>
      </c>
    </row>
    <row r="2" spans="1:2" ht="24.75" customHeight="1">
      <c r="A2" s="213" t="s">
        <v>162</v>
      </c>
      <c r="B2" s="213"/>
    </row>
    <row r="3" spans="1:2" s="71" customFormat="1" ht="24" customHeight="1">
      <c r="B3" s="69" t="s">
        <v>37</v>
      </c>
    </row>
    <row r="4" spans="1:2" s="78" customFormat="1" ht="53.25" customHeight="1">
      <c r="A4" s="72" t="s">
        <v>137</v>
      </c>
      <c r="B4" s="73" t="s">
        <v>179</v>
      </c>
    </row>
    <row r="5" spans="1:2" s="87" customFormat="1" ht="53.25" customHeight="1">
      <c r="A5" s="161" t="s">
        <v>138</v>
      </c>
      <c r="B5" s="192">
        <v>0.9</v>
      </c>
    </row>
    <row r="6" spans="1:2" s="87" customFormat="1" ht="53.25" customHeight="1">
      <c r="A6" s="161" t="s">
        <v>140</v>
      </c>
      <c r="B6" s="192"/>
    </row>
    <row r="7" spans="1:2" s="87" customFormat="1" ht="53.25" customHeight="1">
      <c r="A7" s="161" t="s">
        <v>242</v>
      </c>
      <c r="B7" s="192">
        <v>68.400000000000006</v>
      </c>
    </row>
    <row r="8" spans="1:2" s="71" customFormat="1" ht="53.25" customHeight="1">
      <c r="A8" s="160"/>
      <c r="B8" s="193"/>
    </row>
    <row r="9" spans="1:2" s="78" customFormat="1" ht="53.25" customHeight="1">
      <c r="A9" s="136" t="s">
        <v>38</v>
      </c>
      <c r="B9" s="194">
        <v>69.3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6"/>
  <sheetViews>
    <sheetView workbookViewId="0">
      <selection activeCell="B8" sqref="B8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31" hidden="1" customWidth="1"/>
    <col min="5" max="5" width="8.125" style="31" hidden="1" customWidth="1"/>
    <col min="6" max="6" width="9.625" style="32" hidden="1" customWidth="1"/>
    <col min="7" max="7" width="17.5" style="32" hidden="1" customWidth="1"/>
    <col min="8" max="8" width="12.5" style="33" hidden="1" customWidth="1"/>
    <col min="9" max="9" width="7" style="34" hidden="1" customWidth="1"/>
    <col min="10" max="11" width="7" style="31" hidden="1" customWidth="1"/>
    <col min="12" max="12" width="13.875" style="31" hidden="1" customWidth="1"/>
    <col min="13" max="13" width="7.875" style="31" hidden="1" customWidth="1"/>
    <col min="14" max="14" width="9.5" style="31" hidden="1" customWidth="1"/>
    <col min="15" max="15" width="6.875" style="31" hidden="1" customWidth="1"/>
    <col min="16" max="16" width="9" style="31" hidden="1" customWidth="1"/>
    <col min="17" max="17" width="5.875" style="31" hidden="1" customWidth="1"/>
    <col min="18" max="18" width="5.25" style="31" hidden="1" customWidth="1"/>
    <col min="19" max="19" width="6.5" style="31" hidden="1" customWidth="1"/>
    <col min="20" max="21" width="7" style="31" hidden="1" customWidth="1"/>
    <col min="22" max="22" width="10.625" style="31" hidden="1" customWidth="1"/>
    <col min="23" max="23" width="10.5" style="31" hidden="1" customWidth="1"/>
    <col min="24" max="24" width="7" style="31" hidden="1" customWidth="1"/>
    <col min="25" max="16384" width="7" style="31"/>
  </cols>
  <sheetData>
    <row r="1" spans="1:24" ht="29.25" customHeight="1">
      <c r="A1" s="30" t="s">
        <v>139</v>
      </c>
    </row>
    <row r="2" spans="1:24" ht="28.5" customHeight="1">
      <c r="A2" s="208" t="s">
        <v>148</v>
      </c>
      <c r="B2" s="209"/>
      <c r="F2" s="31"/>
      <c r="G2" s="31"/>
      <c r="H2" s="31"/>
    </row>
    <row r="3" spans="1:24" s="3" customFormat="1" ht="21.75" customHeight="1">
      <c r="A3" s="4"/>
      <c r="B3" s="130" t="s">
        <v>22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3" t="s">
        <v>123</v>
      </c>
      <c r="B4" s="25" t="s">
        <v>184</v>
      </c>
      <c r="F4" s="38" t="s">
        <v>25</v>
      </c>
      <c r="G4" s="38" t="s">
        <v>26</v>
      </c>
      <c r="H4" s="38" t="s">
        <v>27</v>
      </c>
      <c r="I4" s="2"/>
      <c r="L4" s="38" t="s">
        <v>25</v>
      </c>
      <c r="M4" s="39" t="s">
        <v>26</v>
      </c>
      <c r="N4" s="38" t="s">
        <v>27</v>
      </c>
    </row>
    <row r="5" spans="1:24" s="4" customFormat="1" ht="39" customHeight="1">
      <c r="A5" s="155" t="s">
        <v>124</v>
      </c>
      <c r="B5" s="183">
        <v>69.3</v>
      </c>
      <c r="C5" s="4">
        <v>105429</v>
      </c>
      <c r="D5" s="4">
        <v>595734.14</v>
      </c>
      <c r="E5" s="4">
        <f>104401+13602</f>
        <v>118003</v>
      </c>
      <c r="F5" s="58" t="s">
        <v>8</v>
      </c>
      <c r="G5" s="58" t="s">
        <v>28</v>
      </c>
      <c r="H5" s="58">
        <v>596221.15</v>
      </c>
      <c r="I5" s="4" t="e">
        <f>F5-A5</f>
        <v>#VALUE!</v>
      </c>
      <c r="J5" s="4">
        <f t="shared" ref="J5:J9" si="0">H5-B5</f>
        <v>596151.85</v>
      </c>
      <c r="K5" s="4">
        <v>75943</v>
      </c>
      <c r="L5" s="58" t="s">
        <v>8</v>
      </c>
      <c r="M5" s="58" t="s">
        <v>28</v>
      </c>
      <c r="N5" s="58">
        <v>643048.94999999995</v>
      </c>
      <c r="O5" s="4" t="e">
        <f>L5-A5</f>
        <v>#VALUE!</v>
      </c>
      <c r="P5" s="4">
        <f t="shared" ref="P5:P9" si="1">N5-B5</f>
        <v>642979.64999999991</v>
      </c>
      <c r="R5" s="4">
        <v>717759</v>
      </c>
      <c r="T5" s="59" t="s">
        <v>8</v>
      </c>
      <c r="U5" s="59" t="s">
        <v>28</v>
      </c>
      <c r="V5" s="59">
        <v>659380.53</v>
      </c>
      <c r="W5" s="4">
        <f t="shared" ref="W5:W9" si="2">B5-V5</f>
        <v>-659311.23</v>
      </c>
      <c r="X5" s="4" t="e">
        <f>T5-A5</f>
        <v>#VALUE!</v>
      </c>
    </row>
    <row r="6" spans="1:24" s="4" customFormat="1" ht="39" customHeight="1">
      <c r="A6" s="181" t="s">
        <v>252</v>
      </c>
      <c r="B6" s="184">
        <v>68.400000000000006</v>
      </c>
      <c r="C6" s="180">
        <v>38.4</v>
      </c>
      <c r="F6" s="58"/>
      <c r="G6" s="58"/>
      <c r="H6" s="58"/>
      <c r="L6" s="58"/>
      <c r="M6" s="58"/>
      <c r="N6" s="58"/>
      <c r="T6" s="59"/>
      <c r="U6" s="59"/>
      <c r="V6" s="59"/>
    </row>
    <row r="7" spans="1:24" s="4" customFormat="1" ht="39" customHeight="1">
      <c r="A7" s="182" t="s">
        <v>251</v>
      </c>
      <c r="B7" s="185">
        <v>0.9</v>
      </c>
      <c r="C7" s="4">
        <v>0.9</v>
      </c>
      <c r="F7" s="58"/>
      <c r="G7" s="58"/>
      <c r="H7" s="58"/>
      <c r="L7" s="58"/>
      <c r="M7" s="58"/>
      <c r="N7" s="58"/>
      <c r="T7" s="59"/>
      <c r="U7" s="59"/>
      <c r="V7" s="59"/>
    </row>
    <row r="8" spans="1:24" s="3" customFormat="1" ht="39" customHeight="1">
      <c r="A8" s="155" t="s">
        <v>131</v>
      </c>
      <c r="B8" s="186"/>
      <c r="C8" s="41">
        <v>105429</v>
      </c>
      <c r="D8" s="42">
        <v>595734.14</v>
      </c>
      <c r="E8" s="3">
        <f>104401+13602</f>
        <v>118003</v>
      </c>
      <c r="F8" s="43" t="s">
        <v>8</v>
      </c>
      <c r="G8" s="43" t="s">
        <v>28</v>
      </c>
      <c r="H8" s="44">
        <v>596221.15</v>
      </c>
      <c r="I8" s="2" t="e">
        <f>F8-A8</f>
        <v>#VALUE!</v>
      </c>
      <c r="J8" s="41">
        <f t="shared" si="0"/>
        <v>596221.15</v>
      </c>
      <c r="K8" s="41">
        <v>75943</v>
      </c>
      <c r="L8" s="43" t="s">
        <v>8</v>
      </c>
      <c r="M8" s="43" t="s">
        <v>28</v>
      </c>
      <c r="N8" s="44">
        <v>643048.94999999995</v>
      </c>
      <c r="O8" s="2" t="e">
        <f>L8-A8</f>
        <v>#VALUE!</v>
      </c>
      <c r="P8" s="41">
        <f t="shared" si="1"/>
        <v>643048.94999999995</v>
      </c>
      <c r="R8" s="3">
        <v>717759</v>
      </c>
      <c r="T8" s="45" t="s">
        <v>8</v>
      </c>
      <c r="U8" s="45" t="s">
        <v>28</v>
      </c>
      <c r="V8" s="46">
        <v>659380.53</v>
      </c>
      <c r="W8" s="3">
        <f t="shared" si="2"/>
        <v>-659380.53</v>
      </c>
      <c r="X8" s="3" t="e">
        <f>T8-A8</f>
        <v>#VALUE!</v>
      </c>
    </row>
    <row r="9" spans="1:24" s="3" customFormat="1" ht="39" customHeight="1">
      <c r="A9" s="22" t="s">
        <v>4</v>
      </c>
      <c r="B9" s="186"/>
      <c r="C9" s="48"/>
      <c r="D9" s="48">
        <v>135.6</v>
      </c>
      <c r="F9" s="43" t="s">
        <v>5</v>
      </c>
      <c r="G9" s="43" t="s">
        <v>31</v>
      </c>
      <c r="H9" s="44">
        <v>135.6</v>
      </c>
      <c r="I9" s="2" t="e">
        <f>F9-A9</f>
        <v>#VALUE!</v>
      </c>
      <c r="J9" s="41">
        <f t="shared" si="0"/>
        <v>135.6</v>
      </c>
      <c r="K9" s="41"/>
      <c r="L9" s="43" t="s">
        <v>5</v>
      </c>
      <c r="M9" s="43" t="s">
        <v>31</v>
      </c>
      <c r="N9" s="44">
        <v>135.6</v>
      </c>
      <c r="O9" s="2" t="e">
        <f>L9-A9</f>
        <v>#VALUE!</v>
      </c>
      <c r="P9" s="41">
        <f t="shared" si="1"/>
        <v>135.6</v>
      </c>
      <c r="T9" s="45" t="s">
        <v>5</v>
      </c>
      <c r="U9" s="45" t="s">
        <v>31</v>
      </c>
      <c r="V9" s="46">
        <v>135.6</v>
      </c>
      <c r="W9" s="3">
        <f t="shared" si="2"/>
        <v>-135.6</v>
      </c>
      <c r="X9" s="3" t="e">
        <f>T9-A9</f>
        <v>#VALUE!</v>
      </c>
    </row>
    <row r="10" spans="1:24" s="3" customFormat="1" ht="39" customHeight="1">
      <c r="A10" s="137" t="s">
        <v>9</v>
      </c>
      <c r="B10" s="187">
        <v>69.3</v>
      </c>
      <c r="F10" s="38" t="str">
        <f>""</f>
        <v/>
      </c>
      <c r="G10" s="38" t="str">
        <f>""</f>
        <v/>
      </c>
      <c r="H10" s="38" t="str">
        <f>""</f>
        <v/>
      </c>
      <c r="I10" s="2"/>
      <c r="L10" s="38" t="str">
        <f>""</f>
        <v/>
      </c>
      <c r="M10" s="39" t="str">
        <f>""</f>
        <v/>
      </c>
      <c r="N10" s="38" t="str">
        <f>""</f>
        <v/>
      </c>
      <c r="V10" s="8" t="e">
        <f>V11+#REF!+#REF!+#REF!+#REF!+#REF!+#REF!+#REF!+#REF!+#REF!+#REF!+#REF!+#REF!+#REF!+#REF!+#REF!+#REF!+#REF!+#REF!+#REF!+#REF!</f>
        <v>#REF!</v>
      </c>
      <c r="W10" s="8" t="e">
        <f>W11+#REF!+#REF!+#REF!+#REF!+#REF!+#REF!+#REF!+#REF!+#REF!+#REF!+#REF!+#REF!+#REF!+#REF!+#REF!+#REF!+#REF!+#REF!+#REF!+#REF!</f>
        <v>#REF!</v>
      </c>
    </row>
    <row r="11" spans="1:24" ht="19.5" customHeight="1">
      <c r="P11" s="49"/>
      <c r="T11" s="50" t="s">
        <v>3</v>
      </c>
      <c r="U11" s="50" t="s">
        <v>33</v>
      </c>
      <c r="V11" s="51">
        <v>19998</v>
      </c>
      <c r="W11" s="31">
        <f>B11-V11</f>
        <v>-19998</v>
      </c>
      <c r="X11" s="31">
        <f>T11-A11</f>
        <v>232</v>
      </c>
    </row>
    <row r="12" spans="1:24" ht="19.5" customHeight="1">
      <c r="P12" s="49"/>
      <c r="T12" s="50" t="s">
        <v>2</v>
      </c>
      <c r="U12" s="50" t="s">
        <v>34</v>
      </c>
      <c r="V12" s="51">
        <v>19998</v>
      </c>
      <c r="W12" s="31">
        <f>B12-V12</f>
        <v>-19998</v>
      </c>
      <c r="X12" s="31">
        <f>T12-A12</f>
        <v>23203</v>
      </c>
    </row>
    <row r="13" spans="1:24" ht="19.5" customHeight="1">
      <c r="P13" s="49"/>
      <c r="T13" s="50" t="s">
        <v>1</v>
      </c>
      <c r="U13" s="50" t="s">
        <v>35</v>
      </c>
      <c r="V13" s="51">
        <v>19998</v>
      </c>
      <c r="W13" s="31">
        <f>B13-V13</f>
        <v>-19998</v>
      </c>
      <c r="X13" s="31">
        <f>T13-A13</f>
        <v>2320301</v>
      </c>
    </row>
    <row r="14" spans="1:24" ht="19.5" customHeight="1">
      <c r="P14" s="49"/>
    </row>
    <row r="15" spans="1:24" ht="19.5" customHeight="1">
      <c r="P15" s="49"/>
    </row>
    <row r="16" spans="1:24" ht="19.5" customHeight="1">
      <c r="P16" s="49"/>
    </row>
    <row r="17" spans="16:16" ht="19.5" customHeight="1">
      <c r="P17" s="49"/>
    </row>
    <row r="18" spans="16:16" ht="19.5" customHeight="1">
      <c r="P18" s="49"/>
    </row>
    <row r="19" spans="16:16" ht="19.5" customHeight="1">
      <c r="P19" s="49"/>
    </row>
    <row r="20" spans="16:16" ht="19.5" customHeight="1">
      <c r="P20" s="49"/>
    </row>
    <row r="21" spans="16:16" ht="19.5" customHeight="1">
      <c r="P21" s="49"/>
    </row>
    <row r="22" spans="16:16" ht="19.5" customHeight="1">
      <c r="P22" s="49"/>
    </row>
    <row r="23" spans="16:16" ht="19.5" customHeight="1">
      <c r="P23" s="49"/>
    </row>
    <row r="24" spans="16:16" ht="19.5" customHeight="1">
      <c r="P24" s="49"/>
    </row>
    <row r="25" spans="16:16" ht="19.5" customHeight="1">
      <c r="P25" s="49"/>
    </row>
    <row r="26" spans="16:16" ht="19.5" customHeight="1">
      <c r="P26" s="49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3"/>
  <sheetViews>
    <sheetView topLeftCell="A10" workbookViewId="0">
      <selection activeCell="AA11" sqref="AA11"/>
    </sheetView>
  </sheetViews>
  <sheetFormatPr defaultColWidth="7" defaultRowHeight="15"/>
  <cols>
    <col min="1" max="1" width="21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31" hidden="1" customWidth="1"/>
    <col min="6" max="6" width="8.125" style="31" hidden="1" customWidth="1"/>
    <col min="7" max="7" width="9.625" style="32" hidden="1" customWidth="1"/>
    <col min="8" max="8" width="17.5" style="32" hidden="1" customWidth="1"/>
    <col min="9" max="9" width="12.5" style="33" hidden="1" customWidth="1"/>
    <col min="10" max="10" width="7" style="34" hidden="1" customWidth="1"/>
    <col min="11" max="12" width="7" style="31" hidden="1" customWidth="1"/>
    <col min="13" max="13" width="13.875" style="31" hidden="1" customWidth="1"/>
    <col min="14" max="14" width="7.875" style="31" hidden="1" customWidth="1"/>
    <col min="15" max="15" width="9.5" style="31" hidden="1" customWidth="1"/>
    <col min="16" max="16" width="6.875" style="31" hidden="1" customWidth="1"/>
    <col min="17" max="17" width="9" style="31" hidden="1" customWidth="1"/>
    <col min="18" max="18" width="5.875" style="31" hidden="1" customWidth="1"/>
    <col min="19" max="19" width="5.25" style="31" hidden="1" customWidth="1"/>
    <col min="20" max="20" width="6.5" style="31" hidden="1" customWidth="1"/>
    <col min="21" max="22" width="7" style="31" hidden="1" customWidth="1"/>
    <col min="23" max="23" width="10.625" style="31" hidden="1" customWidth="1"/>
    <col min="24" max="24" width="10.5" style="31" hidden="1" customWidth="1"/>
    <col min="25" max="25" width="7" style="31" hidden="1" customWidth="1"/>
    <col min="26" max="16384" width="7" style="31"/>
  </cols>
  <sheetData>
    <row r="1" spans="1:25" ht="20.25" customHeight="1">
      <c r="A1" s="30" t="s">
        <v>168</v>
      </c>
    </row>
    <row r="2" spans="1:25" ht="23.25">
      <c r="A2" s="208" t="s">
        <v>149</v>
      </c>
      <c r="B2" s="210"/>
      <c r="C2" s="209"/>
      <c r="G2" s="31"/>
      <c r="H2" s="31"/>
      <c r="I2" s="31"/>
    </row>
    <row r="3" spans="1:25" s="3" customFormat="1">
      <c r="A3" s="4"/>
      <c r="C3" s="35" t="s">
        <v>22</v>
      </c>
      <c r="E3" s="3">
        <v>12.11</v>
      </c>
      <c r="G3" s="3">
        <v>12.22</v>
      </c>
      <c r="J3" s="2"/>
      <c r="M3" s="3">
        <v>1.2</v>
      </c>
    </row>
    <row r="4" spans="1:25" s="26" customFormat="1" ht="43.5" customHeight="1">
      <c r="A4" s="23" t="s">
        <v>11</v>
      </c>
      <c r="B4" s="24" t="s">
        <v>12</v>
      </c>
      <c r="C4" s="25" t="s">
        <v>184</v>
      </c>
      <c r="G4" s="27" t="s">
        <v>11</v>
      </c>
      <c r="H4" s="27" t="s">
        <v>10</v>
      </c>
      <c r="I4" s="27" t="s">
        <v>9</v>
      </c>
      <c r="J4" s="28"/>
      <c r="M4" s="27" t="s">
        <v>11</v>
      </c>
      <c r="N4" s="29" t="s">
        <v>10</v>
      </c>
      <c r="O4" s="27" t="s">
        <v>9</v>
      </c>
    </row>
    <row r="5" spans="1:25" s="4" customFormat="1" ht="43.5" customHeight="1">
      <c r="A5" s="7" t="s">
        <v>50</v>
      </c>
      <c r="B5" s="155" t="s">
        <v>130</v>
      </c>
      <c r="C5" s="52"/>
      <c r="D5" s="4">
        <v>105429</v>
      </c>
      <c r="E5" s="4">
        <v>595734.14</v>
      </c>
      <c r="F5" s="4">
        <f>104401+13602</f>
        <v>118003</v>
      </c>
      <c r="G5" s="58" t="s">
        <v>8</v>
      </c>
      <c r="H5" s="58" t="s">
        <v>28</v>
      </c>
      <c r="I5" s="58">
        <v>596221.15</v>
      </c>
      <c r="J5" s="4">
        <f t="shared" ref="J5:J16" si="0">G5-A5</f>
        <v>-7</v>
      </c>
      <c r="K5" s="4">
        <f t="shared" ref="K5:K16" si="1">I5-C5</f>
        <v>596221.15</v>
      </c>
      <c r="L5" s="4">
        <v>75943</v>
      </c>
      <c r="M5" s="58" t="s">
        <v>8</v>
      </c>
      <c r="N5" s="58" t="s">
        <v>28</v>
      </c>
      <c r="O5" s="58">
        <v>643048.94999999995</v>
      </c>
      <c r="P5" s="4">
        <f t="shared" ref="P5:P16" si="2">M5-A5</f>
        <v>-7</v>
      </c>
      <c r="Q5" s="4">
        <f t="shared" ref="Q5:Q16" si="3">O5-C5</f>
        <v>643048.94999999995</v>
      </c>
      <c r="S5" s="4">
        <v>717759</v>
      </c>
      <c r="U5" s="59" t="s">
        <v>8</v>
      </c>
      <c r="V5" s="59" t="s">
        <v>28</v>
      </c>
      <c r="W5" s="59">
        <v>659380.53</v>
      </c>
      <c r="X5" s="4">
        <f t="shared" ref="X5:X16" si="4">C5-W5</f>
        <v>-659380.53</v>
      </c>
      <c r="Y5" s="4">
        <f t="shared" ref="Y5:Y16" si="5">U5-A5</f>
        <v>-7</v>
      </c>
    </row>
    <row r="6" spans="1:25" s="60" customFormat="1" ht="43.5" customHeight="1">
      <c r="A6" s="6" t="s">
        <v>53</v>
      </c>
      <c r="B6" s="92" t="s">
        <v>52</v>
      </c>
      <c r="C6" s="6"/>
      <c r="E6" s="60">
        <v>7616.62</v>
      </c>
      <c r="G6" s="61" t="s">
        <v>7</v>
      </c>
      <c r="H6" s="61" t="s">
        <v>29</v>
      </c>
      <c r="I6" s="61">
        <v>7616.62</v>
      </c>
      <c r="J6" s="60">
        <f t="shared" si="0"/>
        <v>-722</v>
      </c>
      <c r="K6" s="60">
        <f t="shared" si="1"/>
        <v>7616.62</v>
      </c>
      <c r="M6" s="61" t="s">
        <v>7</v>
      </c>
      <c r="N6" s="61" t="s">
        <v>29</v>
      </c>
      <c r="O6" s="61">
        <v>7749.58</v>
      </c>
      <c r="P6" s="60">
        <f t="shared" si="2"/>
        <v>-722</v>
      </c>
      <c r="Q6" s="60">
        <f t="shared" si="3"/>
        <v>7749.58</v>
      </c>
      <c r="U6" s="62" t="s">
        <v>7</v>
      </c>
      <c r="V6" s="62" t="s">
        <v>29</v>
      </c>
      <c r="W6" s="62">
        <v>8475.4699999999993</v>
      </c>
      <c r="X6" s="60">
        <f t="shared" si="4"/>
        <v>-8475.4699999999993</v>
      </c>
      <c r="Y6" s="60">
        <f t="shared" si="5"/>
        <v>-722</v>
      </c>
    </row>
    <row r="7" spans="1:25" s="64" customFormat="1" ht="43.5" customHeight="1">
      <c r="A7" s="63" t="s">
        <v>13</v>
      </c>
      <c r="B7" s="67" t="s">
        <v>55</v>
      </c>
      <c r="C7" s="63"/>
      <c r="E7" s="64">
        <v>3922.87</v>
      </c>
      <c r="G7" s="65" t="s">
        <v>6</v>
      </c>
      <c r="H7" s="65" t="s">
        <v>30</v>
      </c>
      <c r="I7" s="65">
        <v>3922.87</v>
      </c>
      <c r="J7" s="64">
        <f t="shared" si="0"/>
        <v>-72201</v>
      </c>
      <c r="K7" s="64">
        <f t="shared" si="1"/>
        <v>3922.87</v>
      </c>
      <c r="L7" s="64">
        <v>750</v>
      </c>
      <c r="M7" s="65" t="s">
        <v>6</v>
      </c>
      <c r="N7" s="65" t="s">
        <v>30</v>
      </c>
      <c r="O7" s="65">
        <v>4041.81</v>
      </c>
      <c r="P7" s="64">
        <f t="shared" si="2"/>
        <v>-72201</v>
      </c>
      <c r="Q7" s="64">
        <f t="shared" si="3"/>
        <v>4041.81</v>
      </c>
      <c r="U7" s="66" t="s">
        <v>6</v>
      </c>
      <c r="V7" s="66" t="s">
        <v>30</v>
      </c>
      <c r="W7" s="66">
        <v>4680.9399999999996</v>
      </c>
      <c r="X7" s="64">
        <f t="shared" si="4"/>
        <v>-4680.9399999999996</v>
      </c>
      <c r="Y7" s="64">
        <f t="shared" si="5"/>
        <v>-72201</v>
      </c>
    </row>
    <row r="8" spans="1:25" s="3" customFormat="1" ht="43.5" customHeight="1">
      <c r="A8" s="7" t="s">
        <v>51</v>
      </c>
      <c r="B8" s="7" t="s">
        <v>49</v>
      </c>
      <c r="C8" s="220">
        <v>68.400000000000006</v>
      </c>
      <c r="D8" s="41">
        <v>105429</v>
      </c>
      <c r="E8" s="42">
        <v>595734.14</v>
      </c>
      <c r="F8" s="3">
        <f>104401+13602</f>
        <v>118003</v>
      </c>
      <c r="G8" s="43" t="s">
        <v>8</v>
      </c>
      <c r="H8" s="43" t="s">
        <v>28</v>
      </c>
      <c r="I8" s="44">
        <v>596221.15</v>
      </c>
      <c r="J8" s="2">
        <f t="shared" si="0"/>
        <v>-11</v>
      </c>
      <c r="K8" s="41">
        <f t="shared" si="1"/>
        <v>596152.75</v>
      </c>
      <c r="L8" s="41">
        <v>75943</v>
      </c>
      <c r="M8" s="43" t="s">
        <v>8</v>
      </c>
      <c r="N8" s="43" t="s">
        <v>28</v>
      </c>
      <c r="O8" s="44">
        <v>643048.94999999995</v>
      </c>
      <c r="P8" s="2">
        <f t="shared" si="2"/>
        <v>-11</v>
      </c>
      <c r="Q8" s="41">
        <f t="shared" si="3"/>
        <v>642980.54999999993</v>
      </c>
      <c r="S8" s="3">
        <v>717759</v>
      </c>
      <c r="U8" s="45" t="s">
        <v>8</v>
      </c>
      <c r="V8" s="45" t="s">
        <v>28</v>
      </c>
      <c r="W8" s="46">
        <v>659380.53</v>
      </c>
      <c r="X8" s="3">
        <f t="shared" si="4"/>
        <v>-659312.13</v>
      </c>
      <c r="Y8" s="3">
        <f t="shared" si="5"/>
        <v>-11</v>
      </c>
    </row>
    <row r="9" spans="1:25" s="3" customFormat="1" ht="43.5" customHeight="1">
      <c r="A9" s="52" t="s">
        <v>16</v>
      </c>
      <c r="B9" s="93" t="s">
        <v>54</v>
      </c>
      <c r="C9" s="186">
        <v>68.400000000000006</v>
      </c>
      <c r="D9" s="41"/>
      <c r="E9" s="41">
        <v>7616.62</v>
      </c>
      <c r="G9" s="43" t="s">
        <v>7</v>
      </c>
      <c r="H9" s="43" t="s">
        <v>29</v>
      </c>
      <c r="I9" s="44">
        <v>7616.62</v>
      </c>
      <c r="J9" s="2">
        <f t="shared" si="0"/>
        <v>-1107</v>
      </c>
      <c r="K9" s="41">
        <f t="shared" si="1"/>
        <v>7548.22</v>
      </c>
      <c r="L9" s="41"/>
      <c r="M9" s="43" t="s">
        <v>7</v>
      </c>
      <c r="N9" s="43" t="s">
        <v>29</v>
      </c>
      <c r="O9" s="44">
        <v>7749.58</v>
      </c>
      <c r="P9" s="2">
        <f t="shared" si="2"/>
        <v>-1107</v>
      </c>
      <c r="Q9" s="41">
        <f t="shared" si="3"/>
        <v>7681.18</v>
      </c>
      <c r="U9" s="45" t="s">
        <v>7</v>
      </c>
      <c r="V9" s="45" t="s">
        <v>29</v>
      </c>
      <c r="W9" s="46">
        <v>8475.4699999999993</v>
      </c>
      <c r="X9" s="3">
        <f t="shared" si="4"/>
        <v>-8407.07</v>
      </c>
      <c r="Y9" s="3">
        <f t="shared" si="5"/>
        <v>-1107</v>
      </c>
    </row>
    <row r="10" spans="1:25" s="3" customFormat="1" ht="43.5" customHeight="1">
      <c r="A10" s="188">
        <v>2120804</v>
      </c>
      <c r="B10" s="189" t="s">
        <v>253</v>
      </c>
      <c r="C10" s="190">
        <v>38.4</v>
      </c>
      <c r="D10" s="41"/>
      <c r="E10" s="41">
        <v>3922.87</v>
      </c>
      <c r="G10" s="43" t="s">
        <v>6</v>
      </c>
      <c r="H10" s="43" t="s">
        <v>30</v>
      </c>
      <c r="I10" s="44">
        <v>3922.87</v>
      </c>
      <c r="J10" s="2">
        <f t="shared" si="0"/>
        <v>-110703</v>
      </c>
      <c r="K10" s="41">
        <f t="shared" si="1"/>
        <v>3884.47</v>
      </c>
      <c r="L10" s="41">
        <v>750</v>
      </c>
      <c r="M10" s="43" t="s">
        <v>6</v>
      </c>
      <c r="N10" s="43" t="s">
        <v>30</v>
      </c>
      <c r="O10" s="44">
        <v>4041.81</v>
      </c>
      <c r="P10" s="2">
        <f t="shared" si="2"/>
        <v>-110703</v>
      </c>
      <c r="Q10" s="41">
        <f t="shared" si="3"/>
        <v>4003.41</v>
      </c>
      <c r="U10" s="45" t="s">
        <v>6</v>
      </c>
      <c r="V10" s="45" t="s">
        <v>30</v>
      </c>
      <c r="W10" s="46">
        <v>4680.9399999999996</v>
      </c>
      <c r="X10" s="3">
        <f t="shared" si="4"/>
        <v>-4642.54</v>
      </c>
      <c r="Y10" s="3">
        <f t="shared" si="5"/>
        <v>-110703</v>
      </c>
    </row>
    <row r="11" spans="1:25" s="3" customFormat="1" ht="43.5" customHeight="1">
      <c r="A11" s="188">
        <v>2120805</v>
      </c>
      <c r="B11" s="189" t="s">
        <v>254</v>
      </c>
      <c r="C11" s="190">
        <v>30</v>
      </c>
      <c r="D11" s="41"/>
      <c r="E11" s="41"/>
      <c r="G11" s="43"/>
      <c r="H11" s="43"/>
      <c r="I11" s="44"/>
      <c r="J11" s="2"/>
      <c r="K11" s="41"/>
      <c r="L11" s="41"/>
      <c r="M11" s="43"/>
      <c r="N11" s="43"/>
      <c r="O11" s="44"/>
      <c r="P11" s="2"/>
      <c r="Q11" s="41"/>
      <c r="U11" s="45"/>
      <c r="V11" s="45"/>
      <c r="W11" s="46"/>
    </row>
    <row r="12" spans="1:25" s="3" customFormat="1" ht="43.5" customHeight="1">
      <c r="A12" s="52" t="s">
        <v>17</v>
      </c>
      <c r="B12" s="67" t="s">
        <v>18</v>
      </c>
      <c r="C12" s="186"/>
      <c r="D12" s="41"/>
      <c r="E12" s="41"/>
      <c r="G12" s="43"/>
      <c r="H12" s="43"/>
      <c r="I12" s="44"/>
      <c r="J12" s="2"/>
      <c r="K12" s="41"/>
      <c r="L12" s="41"/>
      <c r="M12" s="43"/>
      <c r="N12" s="43"/>
      <c r="O12" s="44"/>
      <c r="P12" s="2"/>
      <c r="Q12" s="41"/>
      <c r="U12" s="45"/>
      <c r="V12" s="45"/>
      <c r="W12" s="46"/>
    </row>
    <row r="13" spans="1:25" s="3" customFormat="1" ht="43.5" customHeight="1">
      <c r="A13" s="202">
        <v>229</v>
      </c>
      <c r="B13" s="203" t="s">
        <v>256</v>
      </c>
      <c r="C13" s="204">
        <v>0.9</v>
      </c>
      <c r="D13" s="41"/>
      <c r="E13" s="41"/>
      <c r="G13" s="43"/>
      <c r="H13" s="43"/>
      <c r="I13" s="44"/>
      <c r="J13" s="2"/>
      <c r="K13" s="41"/>
      <c r="L13" s="41"/>
      <c r="M13" s="43"/>
      <c r="N13" s="43"/>
      <c r="O13" s="44"/>
      <c r="P13" s="2"/>
      <c r="Q13" s="41"/>
      <c r="U13" s="45"/>
      <c r="V13" s="45"/>
      <c r="W13" s="46"/>
    </row>
    <row r="14" spans="1:25" s="3" customFormat="1" ht="43.5" customHeight="1">
      <c r="A14" s="205">
        <v>22960</v>
      </c>
      <c r="B14" s="203" t="s">
        <v>255</v>
      </c>
      <c r="C14" s="204">
        <v>0.9</v>
      </c>
      <c r="D14" s="41"/>
      <c r="E14" s="41"/>
      <c r="G14" s="43"/>
      <c r="H14" s="43"/>
      <c r="I14" s="44"/>
      <c r="J14" s="2"/>
      <c r="K14" s="41"/>
      <c r="L14" s="41"/>
      <c r="M14" s="43"/>
      <c r="N14" s="43"/>
      <c r="O14" s="44"/>
      <c r="P14" s="2"/>
      <c r="Q14" s="41"/>
      <c r="U14" s="45"/>
      <c r="V14" s="45"/>
      <c r="W14" s="46"/>
    </row>
    <row r="15" spans="1:25" s="3" customFormat="1" ht="43.5" customHeight="1">
      <c r="A15" s="206">
        <v>2296002</v>
      </c>
      <c r="B15" s="203" t="s">
        <v>251</v>
      </c>
      <c r="C15" s="204">
        <v>0.9</v>
      </c>
      <c r="D15" s="41"/>
      <c r="E15" s="41"/>
      <c r="G15" s="43"/>
      <c r="H15" s="43"/>
      <c r="I15" s="44"/>
      <c r="J15" s="2"/>
      <c r="K15" s="41"/>
      <c r="L15" s="41"/>
      <c r="M15" s="43"/>
      <c r="N15" s="43"/>
      <c r="O15" s="44"/>
      <c r="P15" s="2"/>
      <c r="Q15" s="41"/>
      <c r="U15" s="45"/>
      <c r="V15" s="45"/>
      <c r="W15" s="46"/>
    </row>
    <row r="16" spans="1:25" s="3" customFormat="1" ht="43.5" customHeight="1">
      <c r="A16" s="203"/>
      <c r="B16" s="203"/>
      <c r="C16" s="204">
        <v>0.9</v>
      </c>
      <c r="D16" s="48"/>
      <c r="E16" s="48">
        <v>135.6</v>
      </c>
      <c r="G16" s="43" t="s">
        <v>5</v>
      </c>
      <c r="H16" s="43" t="s">
        <v>31</v>
      </c>
      <c r="I16" s="44">
        <v>135.6</v>
      </c>
      <c r="J16" s="2">
        <f t="shared" si="0"/>
        <v>2010199</v>
      </c>
      <c r="K16" s="41">
        <f t="shared" si="1"/>
        <v>134.69999999999999</v>
      </c>
      <c r="L16" s="41"/>
      <c r="M16" s="43" t="s">
        <v>5</v>
      </c>
      <c r="N16" s="43" t="s">
        <v>31</v>
      </c>
      <c r="O16" s="44">
        <v>135.6</v>
      </c>
      <c r="P16" s="2">
        <f t="shared" si="2"/>
        <v>2010199</v>
      </c>
      <c r="Q16" s="41">
        <f t="shared" si="3"/>
        <v>134.69999999999999</v>
      </c>
      <c r="U16" s="45" t="s">
        <v>5</v>
      </c>
      <c r="V16" s="45" t="s">
        <v>31</v>
      </c>
      <c r="W16" s="46">
        <v>135.6</v>
      </c>
      <c r="X16" s="3">
        <f t="shared" si="4"/>
        <v>-134.69999999999999</v>
      </c>
      <c r="Y16" s="3">
        <f t="shared" si="5"/>
        <v>2010199</v>
      </c>
    </row>
    <row r="17" spans="1:25" s="3" customFormat="1" ht="43.5" customHeight="1">
      <c r="A17" s="219" t="s">
        <v>56</v>
      </c>
      <c r="B17" s="212"/>
      <c r="C17" s="187">
        <v>69.3</v>
      </c>
      <c r="G17" s="38" t="str">
        <f>""</f>
        <v/>
      </c>
      <c r="H17" s="38" t="str">
        <f>""</f>
        <v/>
      </c>
      <c r="I17" s="38" t="str">
        <f>""</f>
        <v/>
      </c>
      <c r="J17" s="2"/>
      <c r="M17" s="38" t="str">
        <f>""</f>
        <v/>
      </c>
      <c r="N17" s="39" t="str">
        <f>""</f>
        <v/>
      </c>
      <c r="O17" s="38" t="str">
        <f>""</f>
        <v/>
      </c>
      <c r="W17" s="8" t="e">
        <f>W18+#REF!+#REF!+#REF!+#REF!+#REF!+#REF!+#REF!+#REF!+#REF!+#REF!+#REF!+#REF!+#REF!+#REF!+#REF!+#REF!+#REF!+#REF!+#REF!+#REF!</f>
        <v>#REF!</v>
      </c>
      <c r="X17" s="8" t="e">
        <f>X18+#REF!+#REF!+#REF!+#REF!+#REF!+#REF!+#REF!+#REF!+#REF!+#REF!+#REF!+#REF!+#REF!+#REF!+#REF!+#REF!+#REF!+#REF!+#REF!+#REF!</f>
        <v>#REF!</v>
      </c>
    </row>
    <row r="18" spans="1:25" ht="19.5" customHeight="1">
      <c r="C18" s="191"/>
      <c r="Q18" s="49"/>
      <c r="U18" s="50" t="s">
        <v>3</v>
      </c>
      <c r="V18" s="50" t="s">
        <v>33</v>
      </c>
      <c r="W18" s="51">
        <v>19998</v>
      </c>
      <c r="X18" s="31">
        <f>C18-W18</f>
        <v>-19998</v>
      </c>
      <c r="Y18" s="31">
        <f>U18-A18</f>
        <v>232</v>
      </c>
    </row>
    <row r="19" spans="1:25" ht="19.5" customHeight="1">
      <c r="C19" s="191"/>
      <c r="Q19" s="49"/>
      <c r="U19" s="50" t="s">
        <v>2</v>
      </c>
      <c r="V19" s="50" t="s">
        <v>34</v>
      </c>
      <c r="W19" s="51">
        <v>19998</v>
      </c>
      <c r="X19" s="31">
        <f>C19-W19</f>
        <v>-19998</v>
      </c>
      <c r="Y19" s="31">
        <f>U19-A19</f>
        <v>23203</v>
      </c>
    </row>
    <row r="20" spans="1:25" ht="19.5" customHeight="1">
      <c r="Q20" s="49"/>
      <c r="U20" s="50" t="s">
        <v>1</v>
      </c>
      <c r="V20" s="50" t="s">
        <v>35</v>
      </c>
      <c r="W20" s="51">
        <v>19998</v>
      </c>
      <c r="X20" s="31">
        <f>C20-W20</f>
        <v>-19998</v>
      </c>
      <c r="Y20" s="31">
        <f>U20-A20</f>
        <v>2320301</v>
      </c>
    </row>
    <row r="21" spans="1:25" ht="19.5" customHeight="1">
      <c r="Q21" s="49"/>
    </row>
    <row r="22" spans="1:25" ht="19.5" customHeight="1">
      <c r="Q22" s="49"/>
    </row>
    <row r="23" spans="1:25" ht="19.5" customHeight="1">
      <c r="Q23" s="49"/>
    </row>
    <row r="24" spans="1:25" ht="19.5" customHeight="1">
      <c r="Q24" s="49"/>
    </row>
    <row r="25" spans="1:25" ht="19.5" customHeight="1">
      <c r="Q25" s="49"/>
    </row>
    <row r="26" spans="1:25" ht="19.5" customHeight="1">
      <c r="Q26" s="49"/>
    </row>
    <row r="27" spans="1:25" ht="19.5" customHeight="1">
      <c r="Q27" s="49"/>
    </row>
    <row r="28" spans="1:25" ht="19.5" customHeight="1">
      <c r="Q28" s="49"/>
    </row>
    <row r="29" spans="1:25" ht="19.5" customHeight="1">
      <c r="Q29" s="49"/>
    </row>
    <row r="30" spans="1:25" ht="19.5" customHeight="1">
      <c r="Q30" s="49"/>
    </row>
    <row r="31" spans="1:25" ht="19.5" customHeight="1">
      <c r="Q31" s="49"/>
    </row>
    <row r="32" spans="1:25" ht="19.5" customHeight="1">
      <c r="Q32" s="49"/>
    </row>
    <row r="33" spans="17:17" ht="19.5" customHeight="1">
      <c r="Q33" s="49"/>
    </row>
  </sheetData>
  <mergeCells count="2">
    <mergeCell ref="A2:C2"/>
    <mergeCell ref="A17:B17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2016-12-05T02:36:57Z</dcterms:modified>
</cp:coreProperties>
</file>