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10" firstSheet="4" activeTab="15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'附表1-3'!$A$4:$AA$7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'附表1-1'!$A$1:$B$30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52511"/>
</workbook>
</file>

<file path=xl/calcChain.xml><?xml version="1.0" encoding="utf-8"?>
<calcChain xmlns="http://schemas.openxmlformats.org/spreadsheetml/2006/main">
  <c r="C14" i="14" l="1"/>
  <c r="C14" i="13"/>
  <c r="C47" i="9"/>
  <c r="C16" i="9"/>
  <c r="C8" i="9" l="1"/>
  <c r="B10" i="11" l="1"/>
  <c r="B35" i="24"/>
  <c r="E34" i="24"/>
  <c r="I34" i="24"/>
  <c r="J34" i="24"/>
  <c r="O34" i="24"/>
  <c r="P34" i="24"/>
  <c r="W34" i="24"/>
  <c r="X34" i="24"/>
  <c r="B5" i="24"/>
  <c r="B30" i="7"/>
  <c r="C92" i="6" l="1"/>
  <c r="C76" i="6"/>
  <c r="C65" i="6"/>
  <c r="C62" i="6"/>
  <c r="C57" i="6"/>
  <c r="C42" i="6"/>
  <c r="C96" i="6" s="1"/>
  <c r="C14" i="6"/>
  <c r="C5" i="6"/>
  <c r="B34" i="26" l="1"/>
  <c r="B5" i="26"/>
  <c r="B30" i="4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8" i="24"/>
  <c r="W38" i="24"/>
  <c r="X37" i="24"/>
  <c r="W37" i="24"/>
  <c r="X36" i="24"/>
  <c r="W36" i="24"/>
  <c r="W35" i="24" s="1"/>
  <c r="V35" i="24"/>
  <c r="N35" i="24"/>
  <c r="M35" i="24"/>
  <c r="L35" i="24"/>
  <c r="H35" i="24"/>
  <c r="G35" i="24"/>
  <c r="F35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11" i="14" l="1"/>
  <c r="X11" i="14"/>
  <c r="Q11" i="14"/>
  <c r="P11" i="14"/>
  <c r="K11" i="14"/>
  <c r="J11" i="14"/>
  <c r="Y10" i="14"/>
  <c r="X10" i="14"/>
  <c r="Q10" i="14"/>
  <c r="P10" i="14"/>
  <c r="K10" i="14"/>
  <c r="J10" i="14"/>
  <c r="Y9" i="14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5" l="1"/>
  <c r="X11" i="5"/>
  <c r="Q11" i="5"/>
  <c r="P11" i="5"/>
  <c r="K11" i="5"/>
  <c r="J11" i="5"/>
  <c r="Y10" i="5"/>
  <c r="X10" i="5"/>
  <c r="Q10" i="5"/>
  <c r="P10" i="5"/>
  <c r="K10" i="5"/>
  <c r="J10" i="5"/>
  <c r="Y9" i="5"/>
  <c r="X9" i="5"/>
  <c r="Q9" i="5"/>
  <c r="P9" i="5"/>
  <c r="K9" i="5"/>
  <c r="J9" i="5"/>
  <c r="Y8" i="5"/>
  <c r="X8" i="5"/>
  <c r="Q8" i="5"/>
  <c r="P8" i="5"/>
  <c r="K8" i="5"/>
  <c r="J8" i="5"/>
  <c r="F8" i="5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7" i="14" l="1"/>
  <c r="X17" i="14"/>
  <c r="Y16" i="14"/>
  <c r="X16" i="14"/>
  <c r="Y15" i="14"/>
  <c r="X15" i="14"/>
  <c r="X14" i="14" s="1"/>
  <c r="W14" i="14"/>
  <c r="O14" i="14"/>
  <c r="N14" i="14"/>
  <c r="M14" i="14"/>
  <c r="I14" i="14"/>
  <c r="H14" i="14"/>
  <c r="G14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0" i="9"/>
  <c r="X50" i="9"/>
  <c r="Y49" i="9"/>
  <c r="X49" i="9"/>
  <c r="Y48" i="9"/>
  <c r="X48" i="9"/>
  <c r="X47" i="9" s="1"/>
  <c r="W47" i="9"/>
  <c r="O47" i="9"/>
  <c r="N47" i="9"/>
  <c r="M47" i="9"/>
  <c r="I47" i="9"/>
  <c r="H47" i="9"/>
  <c r="G47" i="9"/>
  <c r="Y10" i="9"/>
  <c r="X10" i="9"/>
  <c r="Q10" i="9"/>
  <c r="P10" i="9"/>
  <c r="K10" i="9"/>
  <c r="J10" i="9"/>
  <c r="Y9" i="9"/>
  <c r="X9" i="9"/>
  <c r="Q9" i="9"/>
  <c r="P9" i="9"/>
  <c r="K9" i="9"/>
  <c r="J9" i="9"/>
  <c r="Y8" i="9"/>
  <c r="X8" i="9"/>
  <c r="Q8" i="9"/>
  <c r="P8" i="9"/>
  <c r="K8" i="9"/>
  <c r="J8" i="9"/>
  <c r="F8" i="9"/>
  <c r="W12" i="5"/>
  <c r="O12" i="5"/>
  <c r="N12" i="5"/>
  <c r="M12" i="5"/>
  <c r="I12" i="5"/>
  <c r="H12" i="5"/>
  <c r="G12" i="5"/>
  <c r="J5" i="5"/>
  <c r="K5" i="5"/>
  <c r="P5" i="5"/>
  <c r="Q5" i="5"/>
  <c r="X5" i="5"/>
  <c r="Y5" i="5"/>
  <c r="J6" i="5"/>
  <c r="K6" i="5"/>
  <c r="P6" i="5"/>
  <c r="Q6" i="5"/>
  <c r="X6" i="5"/>
  <c r="Y6" i="5"/>
  <c r="J7" i="5"/>
  <c r="K7" i="5"/>
  <c r="P7" i="5"/>
  <c r="Q7" i="5"/>
  <c r="X7" i="5"/>
  <c r="Y7" i="5"/>
  <c r="X13" i="5"/>
  <c r="X12" i="5" s="1"/>
  <c r="Y13" i="5"/>
  <c r="X14" i="5"/>
  <c r="Y14" i="5"/>
  <c r="X15" i="5"/>
  <c r="Y15" i="5"/>
</calcChain>
</file>

<file path=xl/sharedStrings.xml><?xml version="1.0" encoding="utf-8"?>
<sst xmlns="http://schemas.openxmlformats.org/spreadsheetml/2006/main" count="1384" uniqueCount="864">
  <si>
    <t>……</t>
    <phoneticPr fontId="2" type="noConversion"/>
  </si>
  <si>
    <t>2320301</t>
  </si>
  <si>
    <t>23203</t>
  </si>
  <si>
    <t>232</t>
  </si>
  <si>
    <t>……</t>
    <phoneticPr fontId="7" type="noConversion"/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</si>
  <si>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</si>
  <si>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</si>
  <si>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</si>
  <si>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</si>
  <si>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</si>
  <si>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</si>
  <si>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</si>
  <si>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</si>
  <si>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</si>
  <si>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</si>
  <si>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</si>
  <si>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</si>
  <si>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</si>
  <si>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</si>
  <si>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</si>
  <si>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</si>
  <si>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</si>
  <si>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</si>
  <si>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</si>
  <si>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</si>
  <si>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</si>
  <si>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</si>
  <si>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</si>
  <si>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</si>
  <si>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</si>
  <si>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</si>
  <si>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</si>
  <si>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</si>
  <si>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</si>
  <si>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</si>
  <si>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</si>
  <si>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</si>
  <si>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</si>
  <si>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</si>
  <si>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</si>
  <si>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</si>
  <si>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</si>
  <si>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</si>
  <si>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</si>
  <si>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</si>
  <si>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</si>
  <si>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</si>
  <si>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</si>
  <si>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</si>
  <si>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</si>
  <si>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</si>
  <si>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</si>
  <si>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</si>
  <si>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</si>
  <si>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</si>
  <si>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</si>
  <si>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</si>
  <si>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基本医疗保险基金收入</t>
    <phoneticPr fontId="2" type="noConversion"/>
  </si>
  <si>
    <t>基本医疗保险费收入</t>
    <phoneticPr fontId="7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</si>
  <si>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</si>
  <si>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</si>
  <si>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</si>
  <si>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</si>
  <si>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基本医疗保险基金支出</t>
    <phoneticPr fontId="2" type="noConversion"/>
  </si>
  <si>
    <t>2090301</t>
    <phoneticPr fontId="2" type="noConversion"/>
  </si>
  <si>
    <t>基本医疗保险统筹基金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</si>
  <si>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</si>
  <si>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</si>
  <si>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</si>
  <si>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</si>
  <si>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</si>
  <si>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</si>
  <si>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</si>
  <si>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</si>
  <si>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</si>
  <si>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</si>
  <si>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</si>
  <si>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</si>
  <si>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</si>
  <si>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</si>
  <si>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</si>
  <si>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</si>
  <si>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</si>
  <si>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</si>
  <si>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</si>
  <si>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</si>
  <si>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</si>
  <si>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</si>
  <si>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</si>
  <si>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</si>
  <si>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</si>
  <si>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</si>
  <si>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</si>
  <si>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</si>
  <si>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</si>
  <si>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</si>
  <si>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</si>
  <si>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</si>
  <si>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</si>
  <si>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</si>
  <si>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</si>
  <si>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</si>
  <si>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</si>
  <si>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</si>
  <si>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</si>
  <si>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</si>
  <si>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</si>
  <si>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</si>
  <si>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</si>
  <si>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</si>
  <si>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</si>
  <si>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</si>
  <si>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</si>
  <si>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</si>
  <si>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</si>
  <si>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</si>
  <si>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</si>
  <si>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</si>
  <si>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</si>
  <si>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</si>
  <si>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</si>
  <si>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</si>
  <si>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</si>
  <si>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</si>
  <si>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</si>
  <si>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</si>
  <si>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</si>
  <si>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</si>
  <si>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一、税收收入</t>
  </si>
  <si>
    <t>　　增值税</t>
  </si>
  <si>
    <t xml:space="preserve">      其中:改征增值税</t>
  </si>
  <si>
    <t>　　营业税</t>
  </si>
  <si>
    <t>　　企业所得税</t>
  </si>
  <si>
    <t>　　企业所得税退税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</si>
  <si>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</si>
  <si>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</si>
  <si>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</si>
  <si>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</si>
  <si>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</si>
  <si>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</si>
  <si>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</si>
  <si>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</si>
  <si>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</si>
  <si>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</si>
  <si>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</si>
  <si>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</si>
  <si>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</si>
  <si>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</si>
  <si>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</si>
  <si>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</si>
  <si>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</si>
  <si>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国有资源(资产)有偿使用收入</t>
  </si>
  <si>
    <t>　　其他收入</t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</si>
  <si>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</si>
  <si>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</si>
  <si>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</si>
  <si>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</si>
  <si>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</si>
  <si>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</si>
  <si>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</si>
  <si>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</si>
  <si>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</si>
  <si>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</si>
  <si>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</si>
  <si>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</si>
  <si>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</si>
  <si>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</si>
  <si>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</si>
  <si>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</si>
  <si>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</si>
  <si>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</si>
  <si>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</si>
  <si>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</si>
  <si>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</si>
  <si>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</si>
  <si>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</si>
  <si>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</si>
  <si>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</si>
  <si>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</si>
  <si>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</si>
  <si>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</si>
  <si>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</si>
  <si>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</si>
  <si>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</si>
  <si>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</si>
  <si>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</si>
  <si>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</si>
  <si>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</si>
  <si>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</si>
  <si>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</si>
  <si>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</si>
  <si>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</si>
  <si>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</si>
  <si>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</si>
  <si>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</si>
  <si>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</si>
  <si>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</si>
  <si>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</si>
  <si>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</si>
  <si>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</si>
  <si>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</si>
  <si>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</si>
  <si>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</si>
  <si>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</si>
  <si>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</si>
  <si>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</si>
  <si>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</si>
  <si>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</si>
  <si>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</si>
  <si>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</si>
  <si>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</si>
  <si>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</si>
  <si>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</si>
  <si>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</si>
  <si>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</si>
  <si>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</si>
  <si>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</si>
  <si>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</si>
  <si>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</si>
  <si>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</si>
  <si>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</si>
  <si>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</si>
  <si>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</si>
  <si>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</si>
  <si>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</si>
  <si>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</si>
  <si>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</si>
  <si>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</si>
  <si>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</si>
  <si>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</si>
  <si>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</si>
  <si>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</si>
  <si>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</si>
  <si>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</si>
  <si>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</si>
  <si>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</si>
  <si>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</si>
  <si>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</si>
  <si>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</si>
  <si>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</si>
  <si>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</si>
  <si>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</si>
  <si>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</si>
  <si>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</si>
  <si>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</si>
  <si>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</si>
  <si>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</si>
  <si>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</si>
  <si>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</si>
  <si>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</si>
  <si>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</si>
  <si>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</si>
  <si>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</si>
  <si>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</si>
  <si>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</si>
  <si>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</si>
  <si>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</si>
  <si>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</si>
  <si>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</si>
  <si>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</si>
  <si>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</si>
  <si>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</si>
  <si>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</si>
  <si>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</si>
  <si>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</si>
  <si>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</si>
  <si>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</si>
  <si>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</si>
  <si>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</si>
  <si>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</si>
  <si>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</si>
  <si>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</si>
  <si>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</si>
  <si>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</si>
  <si>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</si>
  <si>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</si>
  <si>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</si>
  <si>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</si>
  <si>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</si>
  <si>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</si>
  <si>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</si>
  <si>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</si>
  <si>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</si>
  <si>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</si>
  <si>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</si>
  <si>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</si>
  <si>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</si>
  <si>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</si>
  <si>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</si>
  <si>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</si>
  <si>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</si>
  <si>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</si>
  <si>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</si>
  <si>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</si>
  <si>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</si>
  <si>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</si>
  <si>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</si>
  <si>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</si>
  <si>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</si>
  <si>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</si>
  <si>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</si>
  <si>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</si>
  <si>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</si>
  <si>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</si>
  <si>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</si>
  <si>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</si>
  <si>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</si>
  <si>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</si>
  <si>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</si>
  <si>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</si>
  <si>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</si>
  <si>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</si>
  <si>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</si>
  <si>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</si>
  <si>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</si>
  <si>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</si>
  <si>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</si>
  <si>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</si>
  <si>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</si>
  <si>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</si>
  <si>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</si>
  <si>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</si>
  <si>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</si>
  <si>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</si>
  <si>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</si>
  <si>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</si>
  <si>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</si>
  <si>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广播影视</t>
  </si>
  <si>
    <t xml:space="preserve">    广播</t>
  </si>
  <si>
    <t xml:space="preserve">    电视</t>
  </si>
  <si>
    <t xml:space="preserve">    其他广播影视支出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</si>
  <si>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</si>
  <si>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</si>
  <si>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</si>
  <si>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</si>
  <si>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</si>
  <si>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</si>
  <si>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</si>
  <si>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</si>
  <si>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</si>
  <si>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</si>
  <si>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</si>
  <si>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</si>
  <si>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</si>
  <si>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</si>
  <si>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</si>
  <si>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</si>
  <si>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</si>
  <si>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</si>
  <si>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</si>
  <si>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</si>
  <si>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</si>
  <si>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</si>
  <si>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扶持公共就业服务</t>
  </si>
  <si>
    <t xml:space="preserve">    职业培训补贴</t>
  </si>
  <si>
    <t xml:space="preserve">    职业介绍补贴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</si>
  <si>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</si>
  <si>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</si>
  <si>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</si>
  <si>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</si>
  <si>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</si>
  <si>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</si>
  <si>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</si>
  <si>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</si>
  <si>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</si>
  <si>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</si>
  <si>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</si>
  <si>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</si>
  <si>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</si>
  <si>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</si>
  <si>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</si>
  <si>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</si>
  <si>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</si>
  <si>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</si>
  <si>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</si>
  <si>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</si>
  <si>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</si>
  <si>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</si>
  <si>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</si>
  <si>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</si>
  <si>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</si>
  <si>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</si>
  <si>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</si>
  <si>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</si>
  <si>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</si>
  <si>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</si>
  <si>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</si>
  <si>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</si>
  <si>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</si>
  <si>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</si>
  <si>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</si>
  <si>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</si>
  <si>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</si>
  <si>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</si>
  <si>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</si>
  <si>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</si>
  <si>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</si>
  <si>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</si>
  <si>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</si>
  <si>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</si>
  <si>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</si>
  <si>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</si>
  <si>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</si>
  <si>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</si>
  <si>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</si>
  <si>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</si>
  <si>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</si>
  <si>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</si>
  <si>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</si>
  <si>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</si>
  <si>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</si>
  <si>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</si>
  <si>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</si>
  <si>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</si>
  <si>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</si>
  <si>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</si>
  <si>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</si>
  <si>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</si>
  <si>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</si>
  <si>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</si>
  <si>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</si>
  <si>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</si>
  <si>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</si>
  <si>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</si>
  <si>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</si>
  <si>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</si>
  <si>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</si>
  <si>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</si>
  <si>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</si>
  <si>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</si>
  <si>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</si>
  <si>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</si>
  <si>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</si>
  <si>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</si>
  <si>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</si>
  <si>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</si>
  <si>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</si>
  <si>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</si>
  <si>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</si>
  <si>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</si>
  <si>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</si>
  <si>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</si>
  <si>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</si>
  <si>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</si>
  <si>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</si>
  <si>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</si>
  <si>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</si>
  <si>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</si>
  <si>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</si>
  <si>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</si>
  <si>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</si>
  <si>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</si>
  <si>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</si>
  <si>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</si>
  <si>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</si>
  <si>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</si>
  <si>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</si>
  <si>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</si>
  <si>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</si>
  <si>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</si>
  <si>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</si>
  <si>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</si>
  <si>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</si>
  <si>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</si>
  <si>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</si>
  <si>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</si>
  <si>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</si>
  <si>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</si>
  <si>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</si>
  <si>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</si>
  <si>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</si>
  <si>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</si>
  <si>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</si>
  <si>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农业生产资料与技术补贴</t>
  </si>
  <si>
    <t xml:space="preserve">    农业生产保险补贴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</si>
  <si>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</si>
  <si>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</si>
  <si>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</si>
  <si>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</si>
  <si>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</si>
  <si>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</si>
  <si>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</si>
  <si>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</si>
  <si>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</si>
  <si>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</si>
  <si>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</si>
  <si>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</si>
  <si>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石油价格改革对林业的补贴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</si>
  <si>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</si>
  <si>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</si>
  <si>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</si>
  <si>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</si>
  <si>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</si>
  <si>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</si>
  <si>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</si>
  <si>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</si>
  <si>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</si>
  <si>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</si>
  <si>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</si>
  <si>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</si>
  <si>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</si>
  <si>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</si>
  <si>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</si>
  <si>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</si>
  <si>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</si>
  <si>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</si>
  <si>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</si>
  <si>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</si>
  <si>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</si>
  <si>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</si>
  <si>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</si>
  <si>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</si>
  <si>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</si>
  <si>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</si>
  <si>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</si>
  <si>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</si>
  <si>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</si>
  <si>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</si>
  <si>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</si>
  <si>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</si>
  <si>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</si>
  <si>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</si>
  <si>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石油价格改革对交通运输的补贴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</si>
  <si>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</si>
  <si>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</si>
  <si>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</si>
  <si>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石油价格改革补贴其他支出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</si>
  <si>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</si>
  <si>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</si>
  <si>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</si>
  <si>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</si>
  <si>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</si>
  <si>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</si>
  <si>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</si>
  <si>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</si>
  <si>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</si>
  <si>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</si>
  <si>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</si>
  <si>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</si>
  <si>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</si>
  <si>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</si>
  <si>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</si>
  <si>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</si>
  <si>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</si>
  <si>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</si>
  <si>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</si>
  <si>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</si>
  <si>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</si>
  <si>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</si>
  <si>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</si>
  <si>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</si>
  <si>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</si>
  <si>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</si>
  <si>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</si>
  <si>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</si>
  <si>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</si>
  <si>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  矿产资源专项收入安排的支出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</si>
  <si>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</si>
  <si>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</si>
  <si>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</si>
  <si>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</si>
  <si>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</si>
  <si>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</si>
  <si>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</si>
  <si>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</si>
  <si>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</si>
  <si>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</si>
  <si>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</si>
  <si>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</si>
  <si>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</si>
  <si>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</si>
  <si>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</si>
  <si>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</si>
  <si>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</si>
  <si>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</si>
  <si>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</si>
  <si>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</si>
  <si>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</si>
  <si>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</si>
  <si>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 xml:space="preserve">  地方政府债务付息支出</t>
  </si>
  <si>
    <t xml:space="preserve">    一般债务付息支出</t>
  </si>
  <si>
    <t xml:space="preserve">      地方政府一般债券付息支出</t>
  </si>
  <si>
    <t>合计</t>
    <phoneticPr fontId="2" type="noConversion"/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</si>
  <si>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</si>
  <si>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</si>
  <si>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</si>
  <si>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</si>
  <si>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</si>
  <si>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</si>
  <si>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</si>
  <si>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</si>
  <si>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30104</t>
  </si>
  <si>
    <t>社会保障缴费</t>
  </si>
  <si>
    <t>30105</t>
  </si>
  <si>
    <t>伙食费</t>
  </si>
  <si>
    <t>30106</t>
  </si>
  <si>
    <t>伙食补助费</t>
  </si>
  <si>
    <t>30107</t>
  </si>
  <si>
    <t>绩效工资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</si>
  <si>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</si>
  <si>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</si>
  <si>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</si>
  <si>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</si>
  <si>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</si>
  <si>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</si>
  <si>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</si>
  <si>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</si>
  <si>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</si>
  <si>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</si>
  <si>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</si>
  <si>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</si>
  <si>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</si>
  <si>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</si>
  <si>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</si>
  <si>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</si>
  <si>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</si>
  <si>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</si>
  <si>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</si>
  <si>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</si>
  <si>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</si>
  <si>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</si>
  <si>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</si>
  <si>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</si>
  <si>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</si>
  <si>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</si>
  <si>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</si>
  <si>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</si>
  <si>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</si>
  <si>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</si>
  <si>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</si>
  <si>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</si>
  <si>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</si>
  <si>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</si>
  <si>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</si>
  <si>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</si>
  <si>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</si>
  <si>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</si>
  <si>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30219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</si>
  <si>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</si>
  <si>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</si>
  <si>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</si>
  <si>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</si>
  <si>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</si>
  <si>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</si>
  <si>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</si>
  <si>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</si>
  <si>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</si>
  <si>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</si>
  <si>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</si>
  <si>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</si>
  <si>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</si>
  <si>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</si>
  <si>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</si>
  <si>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</si>
  <si>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</si>
  <si>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</si>
  <si>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</si>
  <si>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</si>
  <si>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</si>
  <si>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</si>
  <si>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</si>
  <si>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</si>
  <si>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</si>
  <si>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</si>
  <si>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</si>
  <si>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</si>
  <si>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</si>
  <si>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</si>
  <si>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</si>
  <si>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</si>
  <si>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</si>
  <si>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</si>
  <si>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</t>
  </si>
  <si>
    <t>30308</t>
  </si>
  <si>
    <t>助学金</t>
  </si>
  <si>
    <t>30309</t>
  </si>
  <si>
    <t>奖励金</t>
  </si>
  <si>
    <t>30310</t>
  </si>
  <si>
    <t>生产补贴</t>
  </si>
  <si>
    <t>30311</t>
  </si>
  <si>
    <t>住房公积金</t>
  </si>
  <si>
    <t>30312</t>
  </si>
  <si>
    <t>提租补贴</t>
  </si>
  <si>
    <t>30313</t>
  </si>
  <si>
    <t>购房补贴</t>
  </si>
  <si>
    <t>30399</t>
  </si>
  <si>
    <t>其他对个人和家庭的补助支出</t>
  </si>
  <si>
    <t>304</t>
  </si>
  <si>
    <t>对企事业单位的补贴</t>
  </si>
  <si>
    <t>30401</t>
  </si>
  <si>
    <t>企业政策性补贴</t>
  </si>
  <si>
    <t>30402</t>
  </si>
  <si>
    <t>事业单位补贴</t>
  </si>
  <si>
    <t>30403</t>
  </si>
  <si>
    <t>财政贴息</t>
  </si>
  <si>
    <t>30499</t>
  </si>
  <si>
    <t>其他对企事业单位的补贴</t>
  </si>
  <si>
    <t>307</t>
  </si>
  <si>
    <t>债务利息支出</t>
  </si>
  <si>
    <t>30701</t>
  </si>
  <si>
    <t>国内债务付息</t>
  </si>
  <si>
    <t>30707</t>
  </si>
  <si>
    <t>国外债务付息</t>
  </si>
  <si>
    <t>309</t>
  </si>
  <si>
    <t>基本建设支出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</si>
  <si>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</si>
  <si>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</si>
  <si>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</si>
  <si>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</si>
  <si>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</si>
  <si>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</si>
  <si>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</si>
  <si>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</si>
  <si>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</si>
  <si>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</si>
  <si>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</si>
  <si>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</si>
  <si>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</si>
  <si>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</si>
  <si>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</si>
  <si>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</si>
  <si>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</si>
  <si>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</si>
  <si>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30999</t>
  </si>
  <si>
    <t>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</si>
  <si>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</si>
  <si>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</si>
  <si>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</si>
  <si>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</si>
  <si>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</si>
  <si>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</si>
  <si>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</si>
  <si>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</si>
  <si>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</si>
  <si>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</si>
  <si>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</si>
  <si>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</si>
  <si>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</si>
  <si>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</si>
  <si>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</si>
  <si>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</si>
  <si>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</si>
  <si>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</si>
  <si>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31019</t>
  </si>
  <si>
    <t>31020</t>
  </si>
  <si>
    <t>产权参股</t>
  </si>
  <si>
    <t>31099</t>
  </si>
  <si>
    <t>399</t>
  </si>
  <si>
    <t>39906</t>
  </si>
  <si>
    <t>赠与</t>
  </si>
  <si>
    <t>39907</t>
  </si>
  <si>
    <t>贷款转贷</t>
  </si>
  <si>
    <t>39999</t>
  </si>
  <si>
    <t>合计</t>
    <phoneticPr fontId="7" type="noConversion"/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</si>
  <si>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</si>
  <si>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</si>
  <si>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</si>
  <si>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</si>
  <si>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</si>
  <si>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</si>
  <si>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</si>
  <si>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</si>
  <si>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</si>
  <si>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</si>
  <si>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政府住房基金收入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</si>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</sst>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</numFmts>
  <fonts count="40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</cellStyleXfs>
  <cellXfs count="196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177" fontId="17" fillId="0" borderId="1" xfId="2" applyNumberFormat="1" applyFont="1" applyFill="1" applyBorder="1" applyAlignment="1">
      <alignment horizontal="right" vertical="center"/>
    </xf>
    <xf numFmtId="0" fontId="17" fillId="0" borderId="1" xfId="2" applyFont="1" applyBorder="1" applyAlignment="1">
      <alignment horizontal="left" vertical="center" indent="1"/>
    </xf>
    <xf numFmtId="0" fontId="17" fillId="0" borderId="0" xfId="2" applyFont="1" applyBorder="1"/>
    <xf numFmtId="0" fontId="17" fillId="0" borderId="0" xfId="2" applyFont="1"/>
    <xf numFmtId="0" fontId="18" fillId="0" borderId="0" xfId="2" applyFont="1" applyBorder="1"/>
    <xf numFmtId="0" fontId="18" fillId="0" borderId="0" xfId="2" applyFont="1"/>
    <xf numFmtId="177" fontId="18" fillId="0" borderId="1" xfId="2" applyNumberFormat="1" applyFont="1" applyBorder="1" applyAlignment="1">
      <alignment horizontal="right" vertical="center"/>
    </xf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1" xfId="2" applyNumberFormat="1" applyFont="1" applyBorder="1" applyAlignment="1">
      <alignment horizontal="left" vertical="center" indent="1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0" fontId="17" fillId="0" borderId="1" xfId="46" applyFont="1" applyFill="1" applyBorder="1" applyAlignment="1">
      <alignment vertical="center"/>
    </xf>
    <xf numFmtId="179" fontId="17" fillId="0" borderId="1" xfId="46" applyNumberFormat="1" applyFont="1" applyFill="1" applyBorder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3" fillId="0" borderId="1" xfId="2" applyNumberFormat="1" applyFont="1" applyBorder="1" applyAlignment="1">
      <alignment horizontal="left" vertical="center"/>
    </xf>
    <xf numFmtId="49" fontId="24" fillId="0" borderId="1" xfId="2" applyNumberFormat="1" applyFont="1" applyFill="1" applyBorder="1" applyAlignment="1">
      <alignment horizontal="left" vertical="center" indent="1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/>
    </xf>
    <xf numFmtId="49" fontId="18" fillId="0" borderId="1" xfId="2" applyNumberFormat="1" applyFont="1" applyFill="1" applyBorder="1" applyAlignment="1">
      <alignment horizontal="right" vertical="center"/>
    </xf>
    <xf numFmtId="49" fontId="17" fillId="0" borderId="1" xfId="2" applyNumberFormat="1" applyFont="1" applyFill="1" applyBorder="1" applyAlignment="1">
      <alignment horizontal="right" vertical="center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34" fillId="20" borderId="1" xfId="0" applyNumberFormat="1" applyFont="1" applyFill="1" applyBorder="1" applyAlignment="1" applyProtection="1">
      <alignment horizontal="center" vertical="center"/>
    </xf>
    <xf numFmtId="3" fontId="34" fillId="20" borderId="1" xfId="0" applyNumberFormat="1" applyFont="1" applyFill="1" applyBorder="1" applyAlignment="1" applyProtection="1">
      <alignment horizontal="right" vertical="center"/>
    </xf>
    <xf numFmtId="0" fontId="34" fillId="20" borderId="1" xfId="0" applyNumberFormat="1" applyFont="1" applyFill="1" applyBorder="1" applyAlignment="1" applyProtection="1">
      <alignment horizontal="left" vertical="center"/>
    </xf>
    <xf numFmtId="0" fontId="33" fillId="20" borderId="1" xfId="0" applyNumberFormat="1" applyFont="1" applyFill="1" applyBorder="1" applyAlignment="1" applyProtection="1">
      <alignment horizontal="left" vertical="center"/>
    </xf>
    <xf numFmtId="3" fontId="33" fillId="20" borderId="1" xfId="0" applyNumberFormat="1" applyFont="1" applyFill="1" applyBorder="1" applyAlignment="1" applyProtection="1">
      <alignment horizontal="right" vertical="center"/>
    </xf>
    <xf numFmtId="0" fontId="34" fillId="20" borderId="1" xfId="0" applyNumberFormat="1" applyFont="1" applyFill="1" applyBorder="1" applyAlignment="1" applyProtection="1">
      <alignment vertical="center"/>
    </xf>
    <xf numFmtId="0" fontId="33" fillId="20" borderId="1" xfId="0" applyNumberFormat="1" applyFont="1" applyFill="1" applyBorder="1" applyAlignment="1" applyProtection="1">
      <alignment vertical="center"/>
    </xf>
    <xf numFmtId="0" fontId="4" fillId="0" borderId="1" xfId="46" applyFont="1" applyFill="1" applyBorder="1" applyAlignment="1">
      <alignment vertical="center"/>
    </xf>
    <xf numFmtId="0" fontId="35" fillId="21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77" fontId="36" fillId="20" borderId="1" xfId="0" applyNumberFormat="1" applyFont="1" applyFill="1" applyBorder="1" applyAlignment="1"/>
    <xf numFmtId="0" fontId="35" fillId="21" borderId="1" xfId="0" applyFont="1" applyFill="1" applyBorder="1" applyAlignment="1">
      <alignment horizontal="left" vertical="center"/>
    </xf>
    <xf numFmtId="0" fontId="11" fillId="21" borderId="1" xfId="0" applyFont="1" applyFill="1" applyBorder="1" applyAlignment="1">
      <alignment horizontal="left" vertical="center"/>
    </xf>
    <xf numFmtId="177" fontId="36" fillId="20" borderId="1" xfId="0" applyNumberFormat="1" applyFont="1" applyFill="1" applyBorder="1" applyAlignment="1">
      <alignment horizontal="right" vertical="center"/>
    </xf>
    <xf numFmtId="177" fontId="0" fillId="20" borderId="1" xfId="0" applyNumberFormat="1" applyFill="1" applyBorder="1" applyAlignment="1">
      <alignment horizontal="right" vertical="center"/>
    </xf>
    <xf numFmtId="3" fontId="0" fillId="20" borderId="1" xfId="0" applyNumberFormat="1" applyFill="1" applyBorder="1" applyAlignment="1">
      <alignment horizontal="right"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7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8" fillId="0" borderId="1" xfId="69" applyFont="1" applyFill="1" applyBorder="1" applyAlignment="1">
      <alignment vertical="center" wrapText="1"/>
    </xf>
    <xf numFmtId="0" fontId="38" fillId="0" borderId="1" xfId="69" applyFont="1" applyFill="1" applyBorder="1" applyAlignment="1">
      <alignment horizontal="right" vertical="center" wrapText="1"/>
    </xf>
    <xf numFmtId="0" fontId="39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49" fontId="18" fillId="0" borderId="1" xfId="45" applyNumberFormat="1" applyFont="1" applyFill="1" applyBorder="1" applyAlignment="1">
      <alignment horizontal="right" vertical="center"/>
      <protection locked="0"/>
    </xf>
    <xf numFmtId="179" fontId="22" fillId="0" borderId="1" xfId="45" applyNumberFormat="1" applyFont="1" applyFill="1" applyBorder="1" applyAlignment="1">
      <alignment horizontal="right" vertical="center"/>
      <protection locked="0"/>
    </xf>
    <xf numFmtId="179" fontId="17" fillId="0" borderId="1" xfId="45" applyNumberFormat="1" applyFont="1" applyFill="1" applyBorder="1" applyAlignment="1">
      <alignment horizontal="right" vertical="center"/>
      <protection locked="0"/>
    </xf>
    <xf numFmtId="179" fontId="18" fillId="0" borderId="1" xfId="45" applyNumberFormat="1" applyFont="1" applyFill="1" applyBorder="1" applyAlignment="1">
      <alignment horizontal="right" vertical="center"/>
      <protection locked="0"/>
    </xf>
    <xf numFmtId="49" fontId="17" fillId="0" borderId="1" xfId="45" applyNumberFormat="1" applyFont="1" applyFill="1" applyBorder="1" applyAlignment="1">
      <alignment horizontal="right"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49" fontId="15" fillId="0" borderId="1" xfId="45" applyNumberFormat="1" applyFont="1" applyFill="1" applyBorder="1" applyAlignment="1">
      <alignment horizontal="center" vertical="top"/>
      <protection locked="0"/>
    </xf>
    <xf numFmtId="49" fontId="17" fillId="0" borderId="1" xfId="45" applyNumberFormat="1" applyFont="1" applyFill="1" applyBorder="1" applyAlignment="1">
      <alignment horizontal="center" vertical="top"/>
      <protection locked="0"/>
    </xf>
    <xf numFmtId="0" fontId="6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35" fillId="21" borderId="1" xfId="0" applyFont="1" applyFill="1" applyBorder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23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177" fontId="17" fillId="0" borderId="1" xfId="2" applyNumberFormat="1" applyFont="1" applyBorder="1" applyAlignment="1">
      <alignment horizontal="center" vertical="center" wrapText="1"/>
    </xf>
  </cellXfs>
  <cellStyles count="70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7" workbookViewId="0">
      <selection activeCell="B25" sqref="B25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9" t="s">
        <v>112</v>
      </c>
      <c r="B1" s="86"/>
    </row>
    <row r="2" spans="1:5" ht="39.950000000000003" customHeight="1">
      <c r="A2" s="179" t="s">
        <v>110</v>
      </c>
      <c r="B2" s="179"/>
    </row>
    <row r="3" spans="1:5" ht="18.75" customHeight="1">
      <c r="A3" s="10"/>
      <c r="B3" s="11" t="s">
        <v>13</v>
      </c>
    </row>
    <row r="4" spans="1:5" s="13" customFormat="1" ht="48" customHeight="1">
      <c r="A4" s="113" t="s">
        <v>80</v>
      </c>
      <c r="B4" s="112" t="s">
        <v>154</v>
      </c>
      <c r="C4" s="12"/>
    </row>
    <row r="5" spans="1:5" s="54" customFormat="1" ht="17.25" customHeight="1">
      <c r="A5" s="134" t="s">
        <v>128</v>
      </c>
      <c r="B5" s="140">
        <v>73483</v>
      </c>
      <c r="C5" s="53"/>
    </row>
    <row r="6" spans="1:5" s="57" customFormat="1" ht="17.25" customHeight="1">
      <c r="A6" s="55" t="s">
        <v>129</v>
      </c>
      <c r="B6" s="141">
        <v>7682</v>
      </c>
      <c r="C6" s="56"/>
      <c r="E6" s="57">
        <v>988753</v>
      </c>
    </row>
    <row r="7" spans="1:5" s="57" customFormat="1" ht="17.25" customHeight="1">
      <c r="A7" s="55" t="s">
        <v>130</v>
      </c>
      <c r="B7" s="141">
        <v>2481</v>
      </c>
      <c r="C7" s="56"/>
    </row>
    <row r="8" spans="1:5" s="17" customFormat="1" ht="17.25" customHeight="1">
      <c r="A8" s="15" t="s">
        <v>131</v>
      </c>
      <c r="B8" s="14">
        <v>23305</v>
      </c>
      <c r="C8" s="16"/>
      <c r="E8" s="17">
        <v>822672</v>
      </c>
    </row>
    <row r="9" spans="1:5" s="13" customFormat="1" ht="17.25" customHeight="1">
      <c r="A9" s="15" t="s">
        <v>132</v>
      </c>
      <c r="B9" s="14">
        <v>7485</v>
      </c>
      <c r="C9" s="12"/>
    </row>
    <row r="10" spans="1:5" s="17" customFormat="1" ht="17.25" customHeight="1">
      <c r="A10" s="135" t="s">
        <v>133</v>
      </c>
      <c r="B10" s="14">
        <v>0</v>
      </c>
      <c r="C10" s="16"/>
      <c r="E10" s="17">
        <v>988753</v>
      </c>
    </row>
    <row r="11" spans="1:5" s="17" customFormat="1" ht="17.25" customHeight="1">
      <c r="A11" s="135" t="s">
        <v>134</v>
      </c>
      <c r="B11" s="14">
        <v>1204</v>
      </c>
      <c r="C11" s="16"/>
    </row>
    <row r="12" spans="1:5" s="17" customFormat="1" ht="17.25" customHeight="1">
      <c r="A12" s="135" t="s">
        <v>135</v>
      </c>
      <c r="B12" s="14">
        <v>0</v>
      </c>
      <c r="C12" s="16"/>
    </row>
    <row r="13" spans="1:5" s="17" customFormat="1" ht="17.25" customHeight="1">
      <c r="A13" s="135" t="s">
        <v>136</v>
      </c>
      <c r="B13" s="14">
        <v>6528</v>
      </c>
      <c r="C13" s="16"/>
    </row>
    <row r="14" spans="1:5" s="17" customFormat="1" ht="17.25" customHeight="1">
      <c r="A14" s="135" t="s">
        <v>137</v>
      </c>
      <c r="B14" s="14">
        <v>2328</v>
      </c>
      <c r="C14" s="16"/>
    </row>
    <row r="15" spans="1:5" s="17" customFormat="1" ht="17.25" customHeight="1">
      <c r="A15" s="135" t="s">
        <v>138</v>
      </c>
      <c r="B15" s="14">
        <v>3707</v>
      </c>
      <c r="C15" s="16"/>
    </row>
    <row r="16" spans="1:5" s="17" customFormat="1" ht="17.25" customHeight="1">
      <c r="A16" s="135" t="s">
        <v>139</v>
      </c>
      <c r="B16" s="14">
        <v>6970</v>
      </c>
      <c r="C16" s="16"/>
    </row>
    <row r="17" spans="1:5" s="17" customFormat="1" ht="17.25" customHeight="1">
      <c r="A17" s="135" t="s">
        <v>140</v>
      </c>
      <c r="B17" s="14">
        <v>4464</v>
      </c>
      <c r="C17" s="16"/>
    </row>
    <row r="18" spans="1:5" s="17" customFormat="1" ht="17.25" customHeight="1">
      <c r="A18" s="135" t="s">
        <v>141</v>
      </c>
      <c r="B18" s="14">
        <v>1587</v>
      </c>
      <c r="C18" s="16"/>
    </row>
    <row r="19" spans="1:5" s="17" customFormat="1" ht="17.25" customHeight="1">
      <c r="A19" s="135" t="s">
        <v>142</v>
      </c>
      <c r="B19" s="14">
        <v>4028</v>
      </c>
      <c r="C19" s="16"/>
    </row>
    <row r="20" spans="1:5" s="17" customFormat="1" ht="17.25" customHeight="1">
      <c r="A20" s="135" t="s">
        <v>143</v>
      </c>
      <c r="B20" s="14">
        <v>4195</v>
      </c>
      <c r="C20" s="16"/>
    </row>
    <row r="21" spans="1:5" s="17" customFormat="1" ht="17.25" customHeight="1">
      <c r="A21" s="135" t="s">
        <v>144</v>
      </c>
      <c r="B21" s="14">
        <v>0</v>
      </c>
      <c r="C21" s="16"/>
    </row>
    <row r="22" spans="1:5" s="17" customFormat="1" ht="17.25" customHeight="1">
      <c r="A22" s="135" t="s">
        <v>145</v>
      </c>
      <c r="B22" s="14">
        <v>0</v>
      </c>
      <c r="C22" s="16"/>
    </row>
    <row r="23" spans="1:5" s="17" customFormat="1" ht="17.25" customHeight="1">
      <c r="A23" s="134" t="s">
        <v>146</v>
      </c>
      <c r="B23" s="140">
        <v>19017</v>
      </c>
      <c r="C23" s="16"/>
    </row>
    <row r="24" spans="1:5" s="17" customFormat="1" ht="17.25" customHeight="1">
      <c r="A24" s="135" t="s">
        <v>147</v>
      </c>
      <c r="B24" s="14">
        <v>7890</v>
      </c>
      <c r="C24" s="16"/>
    </row>
    <row r="25" spans="1:5" s="17" customFormat="1" ht="17.25" customHeight="1">
      <c r="A25" s="135" t="s">
        <v>148</v>
      </c>
      <c r="B25" s="14">
        <v>6429</v>
      </c>
      <c r="C25" s="16"/>
    </row>
    <row r="26" spans="1:5" s="17" customFormat="1" ht="17.25" customHeight="1">
      <c r="A26" s="135" t="s">
        <v>149</v>
      </c>
      <c r="B26" s="14">
        <v>2946</v>
      </c>
      <c r="C26" s="16"/>
    </row>
    <row r="27" spans="1:5" s="17" customFormat="1" ht="17.25" customHeight="1">
      <c r="A27" s="135" t="s">
        <v>150</v>
      </c>
      <c r="B27" s="14">
        <v>0</v>
      </c>
      <c r="C27" s="16"/>
    </row>
    <row r="28" spans="1:5" s="17" customFormat="1" ht="17.25" customHeight="1">
      <c r="A28" s="135" t="s">
        <v>151</v>
      </c>
      <c r="B28" s="14">
        <v>1328</v>
      </c>
      <c r="C28" s="16"/>
    </row>
    <row r="29" spans="1:5" s="17" customFormat="1" ht="17.25" customHeight="1">
      <c r="A29" s="15" t="s">
        <v>152</v>
      </c>
      <c r="B29" s="14">
        <v>424</v>
      </c>
      <c r="C29" s="16"/>
      <c r="E29" s="17">
        <v>822672</v>
      </c>
    </row>
    <row r="30" spans="1:5" s="19" customFormat="1" ht="17.25" customHeight="1">
      <c r="A30" s="139" t="s">
        <v>31</v>
      </c>
      <c r="B30" s="20">
        <f>B23+B5</f>
        <v>92500</v>
      </c>
      <c r="C30" s="18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30" hidden="1" customWidth="1"/>
    <col min="5" max="5" width="8.125" style="30" hidden="1" customWidth="1"/>
    <col min="6" max="6" width="9.625" style="31" hidden="1" customWidth="1"/>
    <col min="7" max="7" width="17.5" style="31" hidden="1" customWidth="1"/>
    <col min="8" max="8" width="12.5" style="32" hidden="1" customWidth="1"/>
    <col min="9" max="9" width="7" style="33" hidden="1" customWidth="1"/>
    <col min="10" max="11" width="7" style="30" hidden="1" customWidth="1"/>
    <col min="12" max="12" width="13.875" style="30" hidden="1" customWidth="1"/>
    <col min="13" max="13" width="7.875" style="30" hidden="1" customWidth="1"/>
    <col min="14" max="14" width="9.5" style="30" hidden="1" customWidth="1"/>
    <col min="15" max="15" width="6.875" style="30" hidden="1" customWidth="1"/>
    <col min="16" max="16" width="9" style="30" hidden="1" customWidth="1"/>
    <col min="17" max="17" width="5.875" style="30" hidden="1" customWidth="1"/>
    <col min="18" max="18" width="5.25" style="30" hidden="1" customWidth="1"/>
    <col min="19" max="19" width="6.5" style="30" hidden="1" customWidth="1"/>
    <col min="20" max="21" width="7" style="30" hidden="1" customWidth="1"/>
    <col min="22" max="22" width="10.625" style="30" hidden="1" customWidth="1"/>
    <col min="23" max="23" width="10.5" style="30" hidden="1" customWidth="1"/>
    <col min="24" max="24" width="7" style="30" hidden="1" customWidth="1"/>
    <col min="25" max="16384" width="7" style="30"/>
  </cols>
  <sheetData>
    <row r="1" spans="1:24" ht="21.75" customHeight="1">
      <c r="A1" s="29" t="s">
        <v>118</v>
      </c>
      <c r="B1" s="29"/>
    </row>
    <row r="2" spans="1:24" ht="51.75" customHeight="1">
      <c r="A2" s="188" t="s">
        <v>99</v>
      </c>
      <c r="B2" s="189"/>
      <c r="F2" s="30"/>
      <c r="G2" s="30"/>
      <c r="H2" s="30"/>
    </row>
    <row r="3" spans="1:24">
      <c r="B3" s="88" t="s">
        <v>41</v>
      </c>
      <c r="D3" s="30">
        <v>12.11</v>
      </c>
      <c r="F3" s="30">
        <v>12.22</v>
      </c>
      <c r="G3" s="30"/>
      <c r="H3" s="30"/>
      <c r="L3" s="30">
        <v>1.2</v>
      </c>
    </row>
    <row r="4" spans="1:24" s="90" customFormat="1" ht="39.75" customHeight="1">
      <c r="A4" s="22" t="s">
        <v>100</v>
      </c>
      <c r="B4" s="22" t="s">
        <v>155</v>
      </c>
      <c r="C4" s="89"/>
      <c r="F4" s="91" t="s">
        <v>43</v>
      </c>
      <c r="G4" s="91" t="s">
        <v>44</v>
      </c>
      <c r="H4" s="91" t="s">
        <v>45</v>
      </c>
      <c r="I4" s="92"/>
      <c r="L4" s="91" t="s">
        <v>43</v>
      </c>
      <c r="M4" s="93" t="s">
        <v>44</v>
      </c>
      <c r="N4" s="91" t="s">
        <v>45</v>
      </c>
    </row>
    <row r="5" spans="1:24" ht="39.75" customHeight="1">
      <c r="A5" s="94" t="s">
        <v>817</v>
      </c>
      <c r="B5" s="94" t="s">
        <v>817</v>
      </c>
      <c r="C5" s="41">
        <v>105429</v>
      </c>
      <c r="D5" s="95">
        <v>595734.14</v>
      </c>
      <c r="E5" s="30">
        <f>104401+13602</f>
        <v>118003</v>
      </c>
      <c r="F5" s="31" t="s">
        <v>8</v>
      </c>
      <c r="G5" s="31" t="s">
        <v>46</v>
      </c>
      <c r="H5" s="32">
        <v>596221.15</v>
      </c>
      <c r="I5" s="33" t="e">
        <f>F5-A5</f>
        <v>#VALUE!</v>
      </c>
      <c r="J5" s="49" t="e">
        <f>H5-#REF!</f>
        <v>#REF!</v>
      </c>
      <c r="K5" s="49">
        <v>75943</v>
      </c>
      <c r="L5" s="31" t="s">
        <v>8</v>
      </c>
      <c r="M5" s="31" t="s">
        <v>46</v>
      </c>
      <c r="N5" s="32">
        <v>643048.94999999995</v>
      </c>
      <c r="O5" s="33" t="e">
        <f>L5-A5</f>
        <v>#VALUE!</v>
      </c>
      <c r="P5" s="49" t="e">
        <f>N5-#REF!</f>
        <v>#REF!</v>
      </c>
      <c r="R5" s="30">
        <v>717759</v>
      </c>
      <c r="T5" s="50" t="s">
        <v>8</v>
      </c>
      <c r="U5" s="50" t="s">
        <v>46</v>
      </c>
      <c r="V5" s="51">
        <v>659380.53</v>
      </c>
      <c r="W5" s="30" t="e">
        <f>#REF!-V5</f>
        <v>#REF!</v>
      </c>
      <c r="X5" s="30" t="e">
        <f>T5-A5</f>
        <v>#VALUE!</v>
      </c>
    </row>
    <row r="6" spans="1:24" ht="39.75" customHeight="1">
      <c r="A6" s="94"/>
      <c r="B6" s="52"/>
      <c r="C6" s="41"/>
      <c r="D6" s="95"/>
      <c r="J6" s="49"/>
      <c r="K6" s="49"/>
      <c r="L6" s="31"/>
      <c r="M6" s="31"/>
      <c r="N6" s="32"/>
      <c r="O6" s="33"/>
      <c r="P6" s="49"/>
      <c r="T6" s="50"/>
      <c r="U6" s="50"/>
      <c r="V6" s="51"/>
    </row>
    <row r="7" spans="1:24" ht="39.75" customHeight="1">
      <c r="A7" s="94"/>
      <c r="B7" s="52"/>
      <c r="C7" s="41"/>
      <c r="D7" s="95"/>
      <c r="J7" s="49"/>
      <c r="K7" s="49"/>
      <c r="L7" s="31"/>
      <c r="M7" s="31"/>
      <c r="N7" s="32"/>
      <c r="O7" s="33"/>
      <c r="P7" s="49"/>
      <c r="T7" s="50"/>
      <c r="U7" s="50"/>
      <c r="V7" s="51"/>
    </row>
    <row r="8" spans="1:24" ht="39.75" customHeight="1">
      <c r="A8" s="94"/>
      <c r="B8" s="52"/>
      <c r="C8" s="41"/>
      <c r="D8" s="95"/>
      <c r="J8" s="49"/>
      <c r="K8" s="49"/>
      <c r="L8" s="31"/>
      <c r="M8" s="31"/>
      <c r="N8" s="32"/>
      <c r="O8" s="33"/>
      <c r="P8" s="49"/>
      <c r="T8" s="50"/>
      <c r="U8" s="50"/>
      <c r="V8" s="51"/>
    </row>
    <row r="9" spans="1:24" ht="39.75" customHeight="1">
      <c r="A9" s="94"/>
      <c r="B9" s="52"/>
      <c r="C9" s="41"/>
      <c r="D9" s="95"/>
      <c r="J9" s="49"/>
      <c r="K9" s="49"/>
      <c r="L9" s="31"/>
      <c r="M9" s="31"/>
      <c r="N9" s="32"/>
      <c r="O9" s="33"/>
      <c r="P9" s="49"/>
      <c r="T9" s="50"/>
      <c r="U9" s="50"/>
      <c r="V9" s="51"/>
    </row>
    <row r="10" spans="1:24" ht="39.75" customHeight="1">
      <c r="A10" s="94"/>
      <c r="B10" s="52"/>
      <c r="C10" s="41"/>
      <c r="D10" s="95"/>
      <c r="J10" s="49"/>
      <c r="K10" s="49"/>
      <c r="L10" s="31"/>
      <c r="M10" s="31"/>
      <c r="N10" s="32"/>
      <c r="O10" s="33"/>
      <c r="P10" s="49"/>
      <c r="T10" s="50"/>
      <c r="U10" s="50"/>
      <c r="V10" s="51"/>
    </row>
    <row r="11" spans="1:24" ht="39.75" customHeight="1">
      <c r="A11" s="94"/>
      <c r="B11" s="6"/>
      <c r="C11" s="41"/>
      <c r="D11" s="49"/>
      <c r="J11" s="49"/>
      <c r="K11" s="49"/>
      <c r="L11" s="31"/>
      <c r="M11" s="31"/>
      <c r="N11" s="32"/>
      <c r="O11" s="33"/>
      <c r="P11" s="49"/>
      <c r="T11" s="50"/>
      <c r="U11" s="50"/>
      <c r="V11" s="51"/>
    </row>
    <row r="12" spans="1:24" ht="39.75" customHeight="1">
      <c r="A12" s="35" t="s">
        <v>49</v>
      </c>
      <c r="B12" s="94" t="s">
        <v>863</v>
      </c>
      <c r="F12" s="96" t="str">
        <f>""</f>
        <v/>
      </c>
      <c r="G12" s="96" t="str">
        <f>""</f>
        <v/>
      </c>
      <c r="H12" s="96" t="str">
        <f>""</f>
        <v/>
      </c>
      <c r="L12" s="96" t="str">
        <f>""</f>
        <v/>
      </c>
      <c r="M12" s="97" t="str">
        <f>""</f>
        <v/>
      </c>
      <c r="N12" s="96" t="str">
        <f>""</f>
        <v/>
      </c>
      <c r="V12" s="98" t="e">
        <f>V13+#REF!+#REF!+#REF!+#REF!+#REF!+#REF!+#REF!+#REF!+#REF!+#REF!+#REF!+#REF!+#REF!+#REF!+#REF!+#REF!+#REF!+#REF!+#REF!+#REF!</f>
        <v>#REF!</v>
      </c>
      <c r="W12" s="98" t="e">
        <f>W13+#REF!+#REF!+#REF!+#REF!+#REF!+#REF!+#REF!+#REF!+#REF!+#REF!+#REF!+#REF!+#REF!+#REF!+#REF!+#REF!+#REF!+#REF!+#REF!+#REF!</f>
        <v>#REF!</v>
      </c>
    </row>
    <row r="13" spans="1:24" ht="19.5" customHeight="1">
      <c r="P13" s="49"/>
      <c r="T13" s="50" t="s">
        <v>3</v>
      </c>
      <c r="U13" s="50" t="s">
        <v>25</v>
      </c>
      <c r="V13" s="51">
        <v>19998</v>
      </c>
      <c r="W13" s="30" t="e">
        <f>#REF!-V13</f>
        <v>#REF!</v>
      </c>
      <c r="X13" s="30">
        <f>T13-A13</f>
        <v>232</v>
      </c>
    </row>
    <row r="14" spans="1:24" ht="19.5" customHeight="1">
      <c r="P14" s="49"/>
      <c r="T14" s="50" t="s">
        <v>2</v>
      </c>
      <c r="U14" s="50" t="s">
        <v>26</v>
      </c>
      <c r="V14" s="51">
        <v>19998</v>
      </c>
      <c r="W14" s="30" t="e">
        <f>#REF!-V14</f>
        <v>#REF!</v>
      </c>
      <c r="X14" s="30">
        <f>T14-A14</f>
        <v>23203</v>
      </c>
    </row>
    <row r="15" spans="1:24" ht="19.5" customHeight="1">
      <c r="P15" s="49"/>
      <c r="T15" s="50" t="s">
        <v>1</v>
      </c>
      <c r="U15" s="50" t="s">
        <v>27</v>
      </c>
      <c r="V15" s="51">
        <v>19998</v>
      </c>
      <c r="W15" s="30" t="e">
        <f>#REF!-V15</f>
        <v>#REF!</v>
      </c>
      <c r="X15" s="30">
        <f>T15-A15</f>
        <v>2320301</v>
      </c>
    </row>
    <row r="16" spans="1:24" ht="19.5" customHeight="1">
      <c r="P16" s="49"/>
    </row>
    <row r="17" spans="16:16" s="30" customFormat="1" ht="19.5" customHeight="1">
      <c r="P17" s="49"/>
    </row>
    <row r="18" spans="16:16" s="30" customFormat="1" ht="19.5" customHeight="1">
      <c r="P18" s="49"/>
    </row>
    <row r="19" spans="16:16" s="30" customFormat="1" ht="19.5" customHeight="1">
      <c r="P19" s="49"/>
    </row>
    <row r="20" spans="16:16" s="30" customFormat="1" ht="19.5" customHeight="1">
      <c r="P20" s="49"/>
    </row>
    <row r="21" spans="16:16" s="30" customFormat="1" ht="19.5" customHeight="1">
      <c r="P21" s="49"/>
    </row>
    <row r="22" spans="16:16" s="30" customFormat="1" ht="19.5" customHeight="1">
      <c r="P22" s="49"/>
    </row>
    <row r="23" spans="16:16" s="30" customFormat="1" ht="19.5" customHeight="1">
      <c r="P23" s="49"/>
    </row>
    <row r="24" spans="16:16" s="30" customFormat="1" ht="19.5" customHeight="1">
      <c r="P24" s="49"/>
    </row>
    <row r="25" spans="16:16" s="30" customFormat="1" ht="19.5" customHeight="1">
      <c r="P25" s="49"/>
    </row>
    <row r="26" spans="16:16" s="30" customFormat="1" ht="19.5" customHeight="1">
      <c r="P26" s="49"/>
    </row>
    <row r="27" spans="16:16" s="30" customFormat="1" ht="19.5" customHeight="1">
      <c r="P27" s="49"/>
    </row>
    <row r="28" spans="16:16" s="30" customFormat="1" ht="19.5" customHeight="1">
      <c r="P28" s="49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16" customWidth="1"/>
    <col min="3" max="3" width="8" style="116" bestFit="1" customWidth="1"/>
    <col min="4" max="4" width="7.875" style="116" bestFit="1" customWidth="1"/>
    <col min="5" max="5" width="8.5" style="116" hidden="1" customWidth="1"/>
    <col min="6" max="6" width="7.875" style="116" hidden="1" customWidth="1"/>
    <col min="7" max="254" width="7.875" style="116"/>
    <col min="255" max="255" width="35.75" style="116" customWidth="1"/>
    <col min="256" max="256" width="0" style="116" hidden="1" customWidth="1"/>
    <col min="257" max="258" width="12" style="116" customWidth="1"/>
    <col min="259" max="259" width="8" style="116" bestFit="1" customWidth="1"/>
    <col min="260" max="260" width="7.875" style="116" bestFit="1" customWidth="1"/>
    <col min="261" max="262" width="0" style="116" hidden="1" customWidth="1"/>
    <col min="263" max="510" width="7.875" style="116"/>
    <col min="511" max="511" width="35.75" style="116" customWidth="1"/>
    <col min="512" max="512" width="0" style="116" hidden="1" customWidth="1"/>
    <col min="513" max="514" width="12" style="116" customWidth="1"/>
    <col min="515" max="515" width="8" style="116" bestFit="1" customWidth="1"/>
    <col min="516" max="516" width="7.875" style="116" bestFit="1" customWidth="1"/>
    <col min="517" max="518" width="0" style="116" hidden="1" customWidth="1"/>
    <col min="519" max="766" width="7.875" style="116"/>
    <col min="767" max="767" width="35.75" style="116" customWidth="1"/>
    <col min="768" max="768" width="0" style="116" hidden="1" customWidth="1"/>
    <col min="769" max="770" width="12" style="116" customWidth="1"/>
    <col min="771" max="771" width="8" style="116" bestFit="1" customWidth="1"/>
    <col min="772" max="772" width="7.875" style="116" bestFit="1" customWidth="1"/>
    <col min="773" max="774" width="0" style="116" hidden="1" customWidth="1"/>
    <col min="775" max="1022" width="7.875" style="116"/>
    <col min="1023" max="1023" width="35.75" style="116" customWidth="1"/>
    <col min="1024" max="1024" width="0" style="116" hidden="1" customWidth="1"/>
    <col min="1025" max="1026" width="12" style="116" customWidth="1"/>
    <col min="1027" max="1027" width="8" style="116" bestFit="1" customWidth="1"/>
    <col min="1028" max="1028" width="7.875" style="116" bestFit="1" customWidth="1"/>
    <col min="1029" max="1030" width="0" style="116" hidden="1" customWidth="1"/>
    <col min="1031" max="1278" width="7.875" style="116"/>
    <col min="1279" max="1279" width="35.75" style="116" customWidth="1"/>
    <col min="1280" max="1280" width="0" style="116" hidden="1" customWidth="1"/>
    <col min="1281" max="1282" width="12" style="116" customWidth="1"/>
    <col min="1283" max="1283" width="8" style="116" bestFit="1" customWidth="1"/>
    <col min="1284" max="1284" width="7.875" style="116" bestFit="1" customWidth="1"/>
    <col min="1285" max="1286" width="0" style="116" hidden="1" customWidth="1"/>
    <col min="1287" max="1534" width="7.875" style="116"/>
    <col min="1535" max="1535" width="35.75" style="116" customWidth="1"/>
    <col min="1536" max="1536" width="0" style="116" hidden="1" customWidth="1"/>
    <col min="1537" max="1538" width="12" style="116" customWidth="1"/>
    <col min="1539" max="1539" width="8" style="116" bestFit="1" customWidth="1"/>
    <col min="1540" max="1540" width="7.875" style="116" bestFit="1" customWidth="1"/>
    <col min="1541" max="1542" width="0" style="116" hidden="1" customWidth="1"/>
    <col min="1543" max="1790" width="7.875" style="116"/>
    <col min="1791" max="1791" width="35.75" style="116" customWidth="1"/>
    <col min="1792" max="1792" width="0" style="116" hidden="1" customWidth="1"/>
    <col min="1793" max="1794" width="12" style="116" customWidth="1"/>
    <col min="1795" max="1795" width="8" style="116" bestFit="1" customWidth="1"/>
    <col min="1796" max="1796" width="7.875" style="116" bestFit="1" customWidth="1"/>
    <col min="1797" max="1798" width="0" style="116" hidden="1" customWidth="1"/>
    <col min="1799" max="2046" width="7.875" style="116"/>
    <col min="2047" max="2047" width="35.75" style="116" customWidth="1"/>
    <col min="2048" max="2048" width="0" style="116" hidden="1" customWidth="1"/>
    <col min="2049" max="2050" width="12" style="116" customWidth="1"/>
    <col min="2051" max="2051" width="8" style="116" bestFit="1" customWidth="1"/>
    <col min="2052" max="2052" width="7.875" style="116" bestFit="1" customWidth="1"/>
    <col min="2053" max="2054" width="0" style="116" hidden="1" customWidth="1"/>
    <col min="2055" max="2302" width="7.875" style="116"/>
    <col min="2303" max="2303" width="35.75" style="116" customWidth="1"/>
    <col min="2304" max="2304" width="0" style="116" hidden="1" customWidth="1"/>
    <col min="2305" max="2306" width="12" style="116" customWidth="1"/>
    <col min="2307" max="2307" width="8" style="116" bestFit="1" customWidth="1"/>
    <col min="2308" max="2308" width="7.875" style="116" bestFit="1" customWidth="1"/>
    <col min="2309" max="2310" width="0" style="116" hidden="1" customWidth="1"/>
    <col min="2311" max="2558" width="7.875" style="116"/>
    <col min="2559" max="2559" width="35.75" style="116" customWidth="1"/>
    <col min="2560" max="2560" width="0" style="116" hidden="1" customWidth="1"/>
    <col min="2561" max="2562" width="12" style="116" customWidth="1"/>
    <col min="2563" max="2563" width="8" style="116" bestFit="1" customWidth="1"/>
    <col min="2564" max="2564" width="7.875" style="116" bestFit="1" customWidth="1"/>
    <col min="2565" max="2566" width="0" style="116" hidden="1" customWidth="1"/>
    <col min="2567" max="2814" width="7.875" style="116"/>
    <col min="2815" max="2815" width="35.75" style="116" customWidth="1"/>
    <col min="2816" max="2816" width="0" style="116" hidden="1" customWidth="1"/>
    <col min="2817" max="2818" width="12" style="116" customWidth="1"/>
    <col min="2819" max="2819" width="8" style="116" bestFit="1" customWidth="1"/>
    <col min="2820" max="2820" width="7.875" style="116" bestFit="1" customWidth="1"/>
    <col min="2821" max="2822" width="0" style="116" hidden="1" customWidth="1"/>
    <col min="2823" max="3070" width="7.875" style="116"/>
    <col min="3071" max="3071" width="35.75" style="116" customWidth="1"/>
    <col min="3072" max="3072" width="0" style="116" hidden="1" customWidth="1"/>
    <col min="3073" max="3074" width="12" style="116" customWidth="1"/>
    <col min="3075" max="3075" width="8" style="116" bestFit="1" customWidth="1"/>
    <col min="3076" max="3076" width="7.875" style="116" bestFit="1" customWidth="1"/>
    <col min="3077" max="3078" width="0" style="116" hidden="1" customWidth="1"/>
    <col min="3079" max="3326" width="7.875" style="116"/>
    <col min="3327" max="3327" width="35.75" style="116" customWidth="1"/>
    <col min="3328" max="3328" width="0" style="116" hidden="1" customWidth="1"/>
    <col min="3329" max="3330" width="12" style="116" customWidth="1"/>
    <col min="3331" max="3331" width="8" style="116" bestFit="1" customWidth="1"/>
    <col min="3332" max="3332" width="7.875" style="116" bestFit="1" customWidth="1"/>
    <col min="3333" max="3334" width="0" style="116" hidden="1" customWidth="1"/>
    <col min="3335" max="3582" width="7.875" style="116"/>
    <col min="3583" max="3583" width="35.75" style="116" customWidth="1"/>
    <col min="3584" max="3584" width="0" style="116" hidden="1" customWidth="1"/>
    <col min="3585" max="3586" width="12" style="116" customWidth="1"/>
    <col min="3587" max="3587" width="8" style="116" bestFit="1" customWidth="1"/>
    <col min="3588" max="3588" width="7.875" style="116" bestFit="1" customWidth="1"/>
    <col min="3589" max="3590" width="0" style="116" hidden="1" customWidth="1"/>
    <col min="3591" max="3838" width="7.875" style="116"/>
    <col min="3839" max="3839" width="35.75" style="116" customWidth="1"/>
    <col min="3840" max="3840" width="0" style="116" hidden="1" customWidth="1"/>
    <col min="3841" max="3842" width="12" style="116" customWidth="1"/>
    <col min="3843" max="3843" width="8" style="116" bestFit="1" customWidth="1"/>
    <col min="3844" max="3844" width="7.875" style="116" bestFit="1" customWidth="1"/>
    <col min="3845" max="3846" width="0" style="116" hidden="1" customWidth="1"/>
    <col min="3847" max="4094" width="7.875" style="116"/>
    <col min="4095" max="4095" width="35.75" style="116" customWidth="1"/>
    <col min="4096" max="4096" width="0" style="116" hidden="1" customWidth="1"/>
    <col min="4097" max="4098" width="12" style="116" customWidth="1"/>
    <col min="4099" max="4099" width="8" style="116" bestFit="1" customWidth="1"/>
    <col min="4100" max="4100" width="7.875" style="116" bestFit="1" customWidth="1"/>
    <col min="4101" max="4102" width="0" style="116" hidden="1" customWidth="1"/>
    <col min="4103" max="4350" width="7.875" style="116"/>
    <col min="4351" max="4351" width="35.75" style="116" customWidth="1"/>
    <col min="4352" max="4352" width="0" style="116" hidden="1" customWidth="1"/>
    <col min="4353" max="4354" width="12" style="116" customWidth="1"/>
    <col min="4355" max="4355" width="8" style="116" bestFit="1" customWidth="1"/>
    <col min="4356" max="4356" width="7.875" style="116" bestFit="1" customWidth="1"/>
    <col min="4357" max="4358" width="0" style="116" hidden="1" customWidth="1"/>
    <col min="4359" max="4606" width="7.875" style="116"/>
    <col min="4607" max="4607" width="35.75" style="116" customWidth="1"/>
    <col min="4608" max="4608" width="0" style="116" hidden="1" customWidth="1"/>
    <col min="4609" max="4610" width="12" style="116" customWidth="1"/>
    <col min="4611" max="4611" width="8" style="116" bestFit="1" customWidth="1"/>
    <col min="4612" max="4612" width="7.875" style="116" bestFit="1" customWidth="1"/>
    <col min="4613" max="4614" width="0" style="116" hidden="1" customWidth="1"/>
    <col min="4615" max="4862" width="7.875" style="116"/>
    <col min="4863" max="4863" width="35.75" style="116" customWidth="1"/>
    <col min="4864" max="4864" width="0" style="116" hidden="1" customWidth="1"/>
    <col min="4865" max="4866" width="12" style="116" customWidth="1"/>
    <col min="4867" max="4867" width="8" style="116" bestFit="1" customWidth="1"/>
    <col min="4868" max="4868" width="7.875" style="116" bestFit="1" customWidth="1"/>
    <col min="4869" max="4870" width="0" style="116" hidden="1" customWidth="1"/>
    <col min="4871" max="5118" width="7.875" style="116"/>
    <col min="5119" max="5119" width="35.75" style="116" customWidth="1"/>
    <col min="5120" max="5120" width="0" style="116" hidden="1" customWidth="1"/>
    <col min="5121" max="5122" width="12" style="116" customWidth="1"/>
    <col min="5123" max="5123" width="8" style="116" bestFit="1" customWidth="1"/>
    <col min="5124" max="5124" width="7.875" style="116" bestFit="1" customWidth="1"/>
    <col min="5125" max="5126" width="0" style="116" hidden="1" customWidth="1"/>
    <col min="5127" max="5374" width="7.875" style="116"/>
    <col min="5375" max="5375" width="35.75" style="116" customWidth="1"/>
    <col min="5376" max="5376" width="0" style="116" hidden="1" customWidth="1"/>
    <col min="5377" max="5378" width="12" style="116" customWidth="1"/>
    <col min="5379" max="5379" width="8" style="116" bestFit="1" customWidth="1"/>
    <col min="5380" max="5380" width="7.875" style="116" bestFit="1" customWidth="1"/>
    <col min="5381" max="5382" width="0" style="116" hidden="1" customWidth="1"/>
    <col min="5383" max="5630" width="7.875" style="116"/>
    <col min="5631" max="5631" width="35.75" style="116" customWidth="1"/>
    <col min="5632" max="5632" width="0" style="116" hidden="1" customWidth="1"/>
    <col min="5633" max="5634" width="12" style="116" customWidth="1"/>
    <col min="5635" max="5635" width="8" style="116" bestFit="1" customWidth="1"/>
    <col min="5636" max="5636" width="7.875" style="116" bestFit="1" customWidth="1"/>
    <col min="5637" max="5638" width="0" style="116" hidden="1" customWidth="1"/>
    <col min="5639" max="5886" width="7.875" style="116"/>
    <col min="5887" max="5887" width="35.75" style="116" customWidth="1"/>
    <col min="5888" max="5888" width="0" style="116" hidden="1" customWidth="1"/>
    <col min="5889" max="5890" width="12" style="116" customWidth="1"/>
    <col min="5891" max="5891" width="8" style="116" bestFit="1" customWidth="1"/>
    <col min="5892" max="5892" width="7.875" style="116" bestFit="1" customWidth="1"/>
    <col min="5893" max="5894" width="0" style="116" hidden="1" customWidth="1"/>
    <col min="5895" max="6142" width="7.875" style="116"/>
    <col min="6143" max="6143" width="35.75" style="116" customWidth="1"/>
    <col min="6144" max="6144" width="0" style="116" hidden="1" customWidth="1"/>
    <col min="6145" max="6146" width="12" style="116" customWidth="1"/>
    <col min="6147" max="6147" width="8" style="116" bestFit="1" customWidth="1"/>
    <col min="6148" max="6148" width="7.875" style="116" bestFit="1" customWidth="1"/>
    <col min="6149" max="6150" width="0" style="116" hidden="1" customWidth="1"/>
    <col min="6151" max="6398" width="7.875" style="116"/>
    <col min="6399" max="6399" width="35.75" style="116" customWidth="1"/>
    <col min="6400" max="6400" width="0" style="116" hidden="1" customWidth="1"/>
    <col min="6401" max="6402" width="12" style="116" customWidth="1"/>
    <col min="6403" max="6403" width="8" style="116" bestFit="1" customWidth="1"/>
    <col min="6404" max="6404" width="7.875" style="116" bestFit="1" customWidth="1"/>
    <col min="6405" max="6406" width="0" style="116" hidden="1" customWidth="1"/>
    <col min="6407" max="6654" width="7.875" style="116"/>
    <col min="6655" max="6655" width="35.75" style="116" customWidth="1"/>
    <col min="6656" max="6656" width="0" style="116" hidden="1" customWidth="1"/>
    <col min="6657" max="6658" width="12" style="116" customWidth="1"/>
    <col min="6659" max="6659" width="8" style="116" bestFit="1" customWidth="1"/>
    <col min="6660" max="6660" width="7.875" style="116" bestFit="1" customWidth="1"/>
    <col min="6661" max="6662" width="0" style="116" hidden="1" customWidth="1"/>
    <col min="6663" max="6910" width="7.875" style="116"/>
    <col min="6911" max="6911" width="35.75" style="116" customWidth="1"/>
    <col min="6912" max="6912" width="0" style="116" hidden="1" customWidth="1"/>
    <col min="6913" max="6914" width="12" style="116" customWidth="1"/>
    <col min="6915" max="6915" width="8" style="116" bestFit="1" customWidth="1"/>
    <col min="6916" max="6916" width="7.875" style="116" bestFit="1" customWidth="1"/>
    <col min="6917" max="6918" width="0" style="116" hidden="1" customWidth="1"/>
    <col min="6919" max="7166" width="7.875" style="116"/>
    <col min="7167" max="7167" width="35.75" style="116" customWidth="1"/>
    <col min="7168" max="7168" width="0" style="116" hidden="1" customWidth="1"/>
    <col min="7169" max="7170" width="12" style="116" customWidth="1"/>
    <col min="7171" max="7171" width="8" style="116" bestFit="1" customWidth="1"/>
    <col min="7172" max="7172" width="7.875" style="116" bestFit="1" customWidth="1"/>
    <col min="7173" max="7174" width="0" style="116" hidden="1" customWidth="1"/>
    <col min="7175" max="7422" width="7.875" style="116"/>
    <col min="7423" max="7423" width="35.75" style="116" customWidth="1"/>
    <col min="7424" max="7424" width="0" style="116" hidden="1" customWidth="1"/>
    <col min="7425" max="7426" width="12" style="116" customWidth="1"/>
    <col min="7427" max="7427" width="8" style="116" bestFit="1" customWidth="1"/>
    <col min="7428" max="7428" width="7.875" style="116" bestFit="1" customWidth="1"/>
    <col min="7429" max="7430" width="0" style="116" hidden="1" customWidth="1"/>
    <col min="7431" max="7678" width="7.875" style="116"/>
    <col min="7679" max="7679" width="35.75" style="116" customWidth="1"/>
    <col min="7680" max="7680" width="0" style="116" hidden="1" customWidth="1"/>
    <col min="7681" max="7682" width="12" style="116" customWidth="1"/>
    <col min="7683" max="7683" width="8" style="116" bestFit="1" customWidth="1"/>
    <col min="7684" max="7684" width="7.875" style="116" bestFit="1" customWidth="1"/>
    <col min="7685" max="7686" width="0" style="116" hidden="1" customWidth="1"/>
    <col min="7687" max="7934" width="7.875" style="116"/>
    <col min="7935" max="7935" width="35.75" style="116" customWidth="1"/>
    <col min="7936" max="7936" width="0" style="116" hidden="1" customWidth="1"/>
    <col min="7937" max="7938" width="12" style="116" customWidth="1"/>
    <col min="7939" max="7939" width="8" style="116" bestFit="1" customWidth="1"/>
    <col min="7940" max="7940" width="7.875" style="116" bestFit="1" customWidth="1"/>
    <col min="7941" max="7942" width="0" style="116" hidden="1" customWidth="1"/>
    <col min="7943" max="8190" width="7.875" style="116"/>
    <col min="8191" max="8191" width="35.75" style="116" customWidth="1"/>
    <col min="8192" max="8192" width="0" style="116" hidden="1" customWidth="1"/>
    <col min="8193" max="8194" width="12" style="116" customWidth="1"/>
    <col min="8195" max="8195" width="8" style="116" bestFit="1" customWidth="1"/>
    <col min="8196" max="8196" width="7.875" style="116" bestFit="1" customWidth="1"/>
    <col min="8197" max="8198" width="0" style="116" hidden="1" customWidth="1"/>
    <col min="8199" max="8446" width="7.875" style="116"/>
    <col min="8447" max="8447" width="35.75" style="116" customWidth="1"/>
    <col min="8448" max="8448" width="0" style="116" hidden="1" customWidth="1"/>
    <col min="8449" max="8450" width="12" style="116" customWidth="1"/>
    <col min="8451" max="8451" width="8" style="116" bestFit="1" customWidth="1"/>
    <col min="8452" max="8452" width="7.875" style="116" bestFit="1" customWidth="1"/>
    <col min="8453" max="8454" width="0" style="116" hidden="1" customWidth="1"/>
    <col min="8455" max="8702" width="7.875" style="116"/>
    <col min="8703" max="8703" width="35.75" style="116" customWidth="1"/>
    <col min="8704" max="8704" width="0" style="116" hidden="1" customWidth="1"/>
    <col min="8705" max="8706" width="12" style="116" customWidth="1"/>
    <col min="8707" max="8707" width="8" style="116" bestFit="1" customWidth="1"/>
    <col min="8708" max="8708" width="7.875" style="116" bestFit="1" customWidth="1"/>
    <col min="8709" max="8710" width="0" style="116" hidden="1" customWidth="1"/>
    <col min="8711" max="8958" width="7.875" style="116"/>
    <col min="8959" max="8959" width="35.75" style="116" customWidth="1"/>
    <col min="8960" max="8960" width="0" style="116" hidden="1" customWidth="1"/>
    <col min="8961" max="8962" width="12" style="116" customWidth="1"/>
    <col min="8963" max="8963" width="8" style="116" bestFit="1" customWidth="1"/>
    <col min="8964" max="8964" width="7.875" style="116" bestFit="1" customWidth="1"/>
    <col min="8965" max="8966" width="0" style="116" hidden="1" customWidth="1"/>
    <col min="8967" max="9214" width="7.875" style="116"/>
    <col min="9215" max="9215" width="35.75" style="116" customWidth="1"/>
    <col min="9216" max="9216" width="0" style="116" hidden="1" customWidth="1"/>
    <col min="9217" max="9218" width="12" style="116" customWidth="1"/>
    <col min="9219" max="9219" width="8" style="116" bestFit="1" customWidth="1"/>
    <col min="9220" max="9220" width="7.875" style="116" bestFit="1" customWidth="1"/>
    <col min="9221" max="9222" width="0" style="116" hidden="1" customWidth="1"/>
    <col min="9223" max="9470" width="7.875" style="116"/>
    <col min="9471" max="9471" width="35.75" style="116" customWidth="1"/>
    <col min="9472" max="9472" width="0" style="116" hidden="1" customWidth="1"/>
    <col min="9473" max="9474" width="12" style="116" customWidth="1"/>
    <col min="9475" max="9475" width="8" style="116" bestFit="1" customWidth="1"/>
    <col min="9476" max="9476" width="7.875" style="116" bestFit="1" customWidth="1"/>
    <col min="9477" max="9478" width="0" style="116" hidden="1" customWidth="1"/>
    <col min="9479" max="9726" width="7.875" style="116"/>
    <col min="9727" max="9727" width="35.75" style="116" customWidth="1"/>
    <col min="9728" max="9728" width="0" style="116" hidden="1" customWidth="1"/>
    <col min="9729" max="9730" width="12" style="116" customWidth="1"/>
    <col min="9731" max="9731" width="8" style="116" bestFit="1" customWidth="1"/>
    <col min="9732" max="9732" width="7.875" style="116" bestFit="1" customWidth="1"/>
    <col min="9733" max="9734" width="0" style="116" hidden="1" customWidth="1"/>
    <col min="9735" max="9982" width="7.875" style="116"/>
    <col min="9983" max="9983" width="35.75" style="116" customWidth="1"/>
    <col min="9984" max="9984" width="0" style="116" hidden="1" customWidth="1"/>
    <col min="9985" max="9986" width="12" style="116" customWidth="1"/>
    <col min="9987" max="9987" width="8" style="116" bestFit="1" customWidth="1"/>
    <col min="9988" max="9988" width="7.875" style="116" bestFit="1" customWidth="1"/>
    <col min="9989" max="9990" width="0" style="116" hidden="1" customWidth="1"/>
    <col min="9991" max="10238" width="7.875" style="116"/>
    <col min="10239" max="10239" width="35.75" style="116" customWidth="1"/>
    <col min="10240" max="10240" width="0" style="116" hidden="1" customWidth="1"/>
    <col min="10241" max="10242" width="12" style="116" customWidth="1"/>
    <col min="10243" max="10243" width="8" style="116" bestFit="1" customWidth="1"/>
    <col min="10244" max="10244" width="7.875" style="116" bestFit="1" customWidth="1"/>
    <col min="10245" max="10246" width="0" style="116" hidden="1" customWidth="1"/>
    <col min="10247" max="10494" width="7.875" style="116"/>
    <col min="10495" max="10495" width="35.75" style="116" customWidth="1"/>
    <col min="10496" max="10496" width="0" style="116" hidden="1" customWidth="1"/>
    <col min="10497" max="10498" width="12" style="116" customWidth="1"/>
    <col min="10499" max="10499" width="8" style="116" bestFit="1" customWidth="1"/>
    <col min="10500" max="10500" width="7.875" style="116" bestFit="1" customWidth="1"/>
    <col min="10501" max="10502" width="0" style="116" hidden="1" customWidth="1"/>
    <col min="10503" max="10750" width="7.875" style="116"/>
    <col min="10751" max="10751" width="35.75" style="116" customWidth="1"/>
    <col min="10752" max="10752" width="0" style="116" hidden="1" customWidth="1"/>
    <col min="10753" max="10754" width="12" style="116" customWidth="1"/>
    <col min="10755" max="10755" width="8" style="116" bestFit="1" customWidth="1"/>
    <col min="10756" max="10756" width="7.875" style="116" bestFit="1" customWidth="1"/>
    <col min="10757" max="10758" width="0" style="116" hidden="1" customWidth="1"/>
    <col min="10759" max="11006" width="7.875" style="116"/>
    <col min="11007" max="11007" width="35.75" style="116" customWidth="1"/>
    <col min="11008" max="11008" width="0" style="116" hidden="1" customWidth="1"/>
    <col min="11009" max="11010" width="12" style="116" customWidth="1"/>
    <col min="11011" max="11011" width="8" style="116" bestFit="1" customWidth="1"/>
    <col min="11012" max="11012" width="7.875" style="116" bestFit="1" customWidth="1"/>
    <col min="11013" max="11014" width="0" style="116" hidden="1" customWidth="1"/>
    <col min="11015" max="11262" width="7.875" style="116"/>
    <col min="11263" max="11263" width="35.75" style="116" customWidth="1"/>
    <col min="11264" max="11264" width="0" style="116" hidden="1" customWidth="1"/>
    <col min="11265" max="11266" width="12" style="116" customWidth="1"/>
    <col min="11267" max="11267" width="8" style="116" bestFit="1" customWidth="1"/>
    <col min="11268" max="11268" width="7.875" style="116" bestFit="1" customWidth="1"/>
    <col min="11269" max="11270" width="0" style="116" hidden="1" customWidth="1"/>
    <col min="11271" max="11518" width="7.875" style="116"/>
    <col min="11519" max="11519" width="35.75" style="116" customWidth="1"/>
    <col min="11520" max="11520" width="0" style="116" hidden="1" customWidth="1"/>
    <col min="11521" max="11522" width="12" style="116" customWidth="1"/>
    <col min="11523" max="11523" width="8" style="116" bestFit="1" customWidth="1"/>
    <col min="11524" max="11524" width="7.875" style="116" bestFit="1" customWidth="1"/>
    <col min="11525" max="11526" width="0" style="116" hidden="1" customWidth="1"/>
    <col min="11527" max="11774" width="7.875" style="116"/>
    <col min="11775" max="11775" width="35.75" style="116" customWidth="1"/>
    <col min="11776" max="11776" width="0" style="116" hidden="1" customWidth="1"/>
    <col min="11777" max="11778" width="12" style="116" customWidth="1"/>
    <col min="11779" max="11779" width="8" style="116" bestFit="1" customWidth="1"/>
    <col min="11780" max="11780" width="7.875" style="116" bestFit="1" customWidth="1"/>
    <col min="11781" max="11782" width="0" style="116" hidden="1" customWidth="1"/>
    <col min="11783" max="12030" width="7.875" style="116"/>
    <col min="12031" max="12031" width="35.75" style="116" customWidth="1"/>
    <col min="12032" max="12032" width="0" style="116" hidden="1" customWidth="1"/>
    <col min="12033" max="12034" width="12" style="116" customWidth="1"/>
    <col min="12035" max="12035" width="8" style="116" bestFit="1" customWidth="1"/>
    <col min="12036" max="12036" width="7.875" style="116" bestFit="1" customWidth="1"/>
    <col min="12037" max="12038" width="0" style="116" hidden="1" customWidth="1"/>
    <col min="12039" max="12286" width="7.875" style="116"/>
    <col min="12287" max="12287" width="35.75" style="116" customWidth="1"/>
    <col min="12288" max="12288" width="0" style="116" hidden="1" customWidth="1"/>
    <col min="12289" max="12290" width="12" style="116" customWidth="1"/>
    <col min="12291" max="12291" width="8" style="116" bestFit="1" customWidth="1"/>
    <col min="12292" max="12292" width="7.875" style="116" bestFit="1" customWidth="1"/>
    <col min="12293" max="12294" width="0" style="116" hidden="1" customWidth="1"/>
    <col min="12295" max="12542" width="7.875" style="116"/>
    <col min="12543" max="12543" width="35.75" style="116" customWidth="1"/>
    <col min="12544" max="12544" width="0" style="116" hidden="1" customWidth="1"/>
    <col min="12545" max="12546" width="12" style="116" customWidth="1"/>
    <col min="12547" max="12547" width="8" style="116" bestFit="1" customWidth="1"/>
    <col min="12548" max="12548" width="7.875" style="116" bestFit="1" customWidth="1"/>
    <col min="12549" max="12550" width="0" style="116" hidden="1" customWidth="1"/>
    <col min="12551" max="12798" width="7.875" style="116"/>
    <col min="12799" max="12799" width="35.75" style="116" customWidth="1"/>
    <col min="12800" max="12800" width="0" style="116" hidden="1" customWidth="1"/>
    <col min="12801" max="12802" width="12" style="116" customWidth="1"/>
    <col min="12803" max="12803" width="8" style="116" bestFit="1" customWidth="1"/>
    <col min="12804" max="12804" width="7.875" style="116" bestFit="1" customWidth="1"/>
    <col min="12805" max="12806" width="0" style="116" hidden="1" customWidth="1"/>
    <col min="12807" max="13054" width="7.875" style="116"/>
    <col min="13055" max="13055" width="35.75" style="116" customWidth="1"/>
    <col min="13056" max="13056" width="0" style="116" hidden="1" customWidth="1"/>
    <col min="13057" max="13058" width="12" style="116" customWidth="1"/>
    <col min="13059" max="13059" width="8" style="116" bestFit="1" customWidth="1"/>
    <col min="13060" max="13060" width="7.875" style="116" bestFit="1" customWidth="1"/>
    <col min="13061" max="13062" width="0" style="116" hidden="1" customWidth="1"/>
    <col min="13063" max="13310" width="7.875" style="116"/>
    <col min="13311" max="13311" width="35.75" style="116" customWidth="1"/>
    <col min="13312" max="13312" width="0" style="116" hidden="1" customWidth="1"/>
    <col min="13313" max="13314" width="12" style="116" customWidth="1"/>
    <col min="13315" max="13315" width="8" style="116" bestFit="1" customWidth="1"/>
    <col min="13316" max="13316" width="7.875" style="116" bestFit="1" customWidth="1"/>
    <col min="13317" max="13318" width="0" style="116" hidden="1" customWidth="1"/>
    <col min="13319" max="13566" width="7.875" style="116"/>
    <col min="13567" max="13567" width="35.75" style="116" customWidth="1"/>
    <col min="13568" max="13568" width="0" style="116" hidden="1" customWidth="1"/>
    <col min="13569" max="13570" width="12" style="116" customWidth="1"/>
    <col min="13571" max="13571" width="8" style="116" bestFit="1" customWidth="1"/>
    <col min="13572" max="13572" width="7.875" style="116" bestFit="1" customWidth="1"/>
    <col min="13573" max="13574" width="0" style="116" hidden="1" customWidth="1"/>
    <col min="13575" max="13822" width="7.875" style="116"/>
    <col min="13823" max="13823" width="35.75" style="116" customWidth="1"/>
    <col min="13824" max="13824" width="0" style="116" hidden="1" customWidth="1"/>
    <col min="13825" max="13826" width="12" style="116" customWidth="1"/>
    <col min="13827" max="13827" width="8" style="116" bestFit="1" customWidth="1"/>
    <col min="13828" max="13828" width="7.875" style="116" bestFit="1" customWidth="1"/>
    <col min="13829" max="13830" width="0" style="116" hidden="1" customWidth="1"/>
    <col min="13831" max="14078" width="7.875" style="116"/>
    <col min="14079" max="14079" width="35.75" style="116" customWidth="1"/>
    <col min="14080" max="14080" width="0" style="116" hidden="1" customWidth="1"/>
    <col min="14081" max="14082" width="12" style="116" customWidth="1"/>
    <col min="14083" max="14083" width="8" style="116" bestFit="1" customWidth="1"/>
    <col min="14084" max="14084" width="7.875" style="116" bestFit="1" customWidth="1"/>
    <col min="14085" max="14086" width="0" style="116" hidden="1" customWidth="1"/>
    <col min="14087" max="14334" width="7.875" style="116"/>
    <col min="14335" max="14335" width="35.75" style="116" customWidth="1"/>
    <col min="14336" max="14336" width="0" style="116" hidden="1" customWidth="1"/>
    <col min="14337" max="14338" width="12" style="116" customWidth="1"/>
    <col min="14339" max="14339" width="8" style="116" bestFit="1" customWidth="1"/>
    <col min="14340" max="14340" width="7.875" style="116" bestFit="1" customWidth="1"/>
    <col min="14341" max="14342" width="0" style="116" hidden="1" customWidth="1"/>
    <col min="14343" max="14590" width="7.875" style="116"/>
    <col min="14591" max="14591" width="35.75" style="116" customWidth="1"/>
    <col min="14592" max="14592" width="0" style="116" hidden="1" customWidth="1"/>
    <col min="14593" max="14594" width="12" style="116" customWidth="1"/>
    <col min="14595" max="14595" width="8" style="116" bestFit="1" customWidth="1"/>
    <col min="14596" max="14596" width="7.875" style="116" bestFit="1" customWidth="1"/>
    <col min="14597" max="14598" width="0" style="116" hidden="1" customWidth="1"/>
    <col min="14599" max="14846" width="7.875" style="116"/>
    <col min="14847" max="14847" width="35.75" style="116" customWidth="1"/>
    <col min="14848" max="14848" width="0" style="116" hidden="1" customWidth="1"/>
    <col min="14849" max="14850" width="12" style="116" customWidth="1"/>
    <col min="14851" max="14851" width="8" style="116" bestFit="1" customWidth="1"/>
    <col min="14852" max="14852" width="7.875" style="116" bestFit="1" customWidth="1"/>
    <col min="14853" max="14854" width="0" style="116" hidden="1" customWidth="1"/>
    <col min="14855" max="15102" width="7.875" style="116"/>
    <col min="15103" max="15103" width="35.75" style="116" customWidth="1"/>
    <col min="15104" max="15104" width="0" style="116" hidden="1" customWidth="1"/>
    <col min="15105" max="15106" width="12" style="116" customWidth="1"/>
    <col min="15107" max="15107" width="8" style="116" bestFit="1" customWidth="1"/>
    <col min="15108" max="15108" width="7.875" style="116" bestFit="1" customWidth="1"/>
    <col min="15109" max="15110" width="0" style="116" hidden="1" customWidth="1"/>
    <col min="15111" max="15358" width="7.875" style="116"/>
    <col min="15359" max="15359" width="35.75" style="116" customWidth="1"/>
    <col min="15360" max="15360" width="0" style="116" hidden="1" customWidth="1"/>
    <col min="15361" max="15362" width="12" style="116" customWidth="1"/>
    <col min="15363" max="15363" width="8" style="116" bestFit="1" customWidth="1"/>
    <col min="15364" max="15364" width="7.875" style="116" bestFit="1" customWidth="1"/>
    <col min="15365" max="15366" width="0" style="116" hidden="1" customWidth="1"/>
    <col min="15367" max="15614" width="7.875" style="116"/>
    <col min="15615" max="15615" width="35.75" style="116" customWidth="1"/>
    <col min="15616" max="15616" width="0" style="116" hidden="1" customWidth="1"/>
    <col min="15617" max="15618" width="12" style="116" customWidth="1"/>
    <col min="15619" max="15619" width="8" style="116" bestFit="1" customWidth="1"/>
    <col min="15620" max="15620" width="7.875" style="116" bestFit="1" customWidth="1"/>
    <col min="15621" max="15622" width="0" style="116" hidden="1" customWidth="1"/>
    <col min="15623" max="15870" width="7.875" style="116"/>
    <col min="15871" max="15871" width="35.75" style="116" customWidth="1"/>
    <col min="15872" max="15872" width="0" style="116" hidden="1" customWidth="1"/>
    <col min="15873" max="15874" width="12" style="116" customWidth="1"/>
    <col min="15875" max="15875" width="8" style="116" bestFit="1" customWidth="1"/>
    <col min="15876" max="15876" width="7.875" style="116" bestFit="1" customWidth="1"/>
    <col min="15877" max="15878" width="0" style="116" hidden="1" customWidth="1"/>
    <col min="15879" max="16126" width="7.875" style="116"/>
    <col min="16127" max="16127" width="35.75" style="116" customWidth="1"/>
    <col min="16128" max="16128" width="0" style="116" hidden="1" customWidth="1"/>
    <col min="16129" max="16130" width="12" style="116" customWidth="1"/>
    <col min="16131" max="16131" width="8" style="116" bestFit="1" customWidth="1"/>
    <col min="16132" max="16132" width="7.875" style="116" bestFit="1" customWidth="1"/>
    <col min="16133" max="16134" width="0" style="116" hidden="1" customWidth="1"/>
    <col min="16135" max="16384" width="7.875" style="116"/>
  </cols>
  <sheetData>
    <row r="1" spans="1:5" ht="27" customHeight="1">
      <c r="A1" s="138" t="s">
        <v>119</v>
      </c>
      <c r="B1" s="115"/>
    </row>
    <row r="2" spans="1:5" ht="39.950000000000003" customHeight="1">
      <c r="A2" s="117" t="s">
        <v>102</v>
      </c>
      <c r="B2" s="118"/>
    </row>
    <row r="3" spans="1:5" s="120" customFormat="1" ht="18.75" customHeight="1">
      <c r="A3" s="119"/>
      <c r="B3" s="88" t="s">
        <v>41</v>
      </c>
    </row>
    <row r="4" spans="1:5" s="123" customFormat="1" ht="53.25" customHeight="1">
      <c r="A4" s="121" t="s">
        <v>70</v>
      </c>
      <c r="B4" s="112" t="s">
        <v>154</v>
      </c>
      <c r="C4" s="122"/>
    </row>
    <row r="5" spans="1:5" s="126" customFormat="1" ht="53.25" customHeight="1">
      <c r="A5" s="94" t="s">
        <v>817</v>
      </c>
      <c r="B5" s="94" t="s">
        <v>817</v>
      </c>
      <c r="C5" s="125"/>
    </row>
    <row r="6" spans="1:5" s="120" customFormat="1" ht="53.25" customHeight="1">
      <c r="A6" s="124"/>
      <c r="B6" s="124"/>
      <c r="C6" s="127"/>
      <c r="E6" s="120">
        <v>988753</v>
      </c>
    </row>
    <row r="7" spans="1:5" s="120" customFormat="1" ht="53.25" customHeight="1">
      <c r="A7" s="124"/>
      <c r="B7" s="124"/>
      <c r="C7" s="127"/>
      <c r="E7" s="120">
        <v>822672</v>
      </c>
    </row>
    <row r="8" spans="1:5" s="131" customFormat="1" ht="53.25" customHeight="1">
      <c r="A8" s="128" t="s">
        <v>31</v>
      </c>
      <c r="B8" s="195">
        <v>0</v>
      </c>
      <c r="C8" s="13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RowHeight="15.75"/>
  <cols>
    <col min="1" max="1" width="33.25" style="68" customWidth="1"/>
    <col min="2" max="2" width="33.25" style="70" customWidth="1"/>
    <col min="3" max="16384" width="9" style="68"/>
  </cols>
  <sheetData>
    <row r="1" spans="1:2" ht="21" customHeight="1">
      <c r="A1" s="71" t="s">
        <v>120</v>
      </c>
    </row>
    <row r="2" spans="1:2" ht="24.75" customHeight="1">
      <c r="A2" s="185" t="s">
        <v>103</v>
      </c>
      <c r="B2" s="185"/>
    </row>
    <row r="3" spans="1:2" s="71" customFormat="1" ht="24" customHeight="1">
      <c r="B3" s="69" t="s">
        <v>39</v>
      </c>
    </row>
    <row r="4" spans="1:2" s="74" customFormat="1" ht="51" customHeight="1">
      <c r="A4" s="72" t="s">
        <v>88</v>
      </c>
      <c r="B4" s="73" t="s">
        <v>154</v>
      </c>
    </row>
    <row r="5" spans="1:2" s="84" customFormat="1" ht="48" customHeight="1">
      <c r="A5" s="136" t="s">
        <v>90</v>
      </c>
      <c r="B5" s="161" t="s">
        <v>805</v>
      </c>
    </row>
    <row r="6" spans="1:2" s="84" customFormat="1" ht="48" customHeight="1">
      <c r="A6" s="136" t="s">
        <v>91</v>
      </c>
      <c r="B6" s="161" t="s">
        <v>805</v>
      </c>
    </row>
    <row r="7" spans="1:2" s="84" customFormat="1" ht="48" customHeight="1">
      <c r="A7" s="136" t="s">
        <v>802</v>
      </c>
      <c r="B7" s="167">
        <v>0</v>
      </c>
    </row>
    <row r="8" spans="1:2" s="84" customFormat="1" ht="48" customHeight="1">
      <c r="A8" s="136" t="s">
        <v>803</v>
      </c>
      <c r="B8" s="167">
        <v>0</v>
      </c>
    </row>
    <row r="9" spans="1:2" s="84" customFormat="1" ht="48" customHeight="1">
      <c r="A9" s="136" t="s">
        <v>804</v>
      </c>
      <c r="B9" s="167">
        <v>0</v>
      </c>
    </row>
    <row r="10" spans="1:2" s="78" customFormat="1" ht="48" customHeight="1">
      <c r="A10" s="83" t="s">
        <v>31</v>
      </c>
      <c r="B10" s="77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B18" sqref="B1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0" hidden="1" customWidth="1"/>
    <col min="5" max="5" width="8.125" style="30" hidden="1" customWidth="1"/>
    <col min="6" max="6" width="9.625" style="31" hidden="1" customWidth="1"/>
    <col min="7" max="7" width="17.5" style="31" hidden="1" customWidth="1"/>
    <col min="8" max="8" width="12.5" style="32" hidden="1" customWidth="1"/>
    <col min="9" max="9" width="7" style="33" hidden="1" customWidth="1"/>
    <col min="10" max="11" width="7" style="30" hidden="1" customWidth="1"/>
    <col min="12" max="12" width="13.875" style="30" hidden="1" customWidth="1"/>
    <col min="13" max="13" width="7.875" style="30" hidden="1" customWidth="1"/>
    <col min="14" max="14" width="9.5" style="30" hidden="1" customWidth="1"/>
    <col min="15" max="15" width="6.875" style="30" hidden="1" customWidth="1"/>
    <col min="16" max="16" width="9" style="30" hidden="1" customWidth="1"/>
    <col min="17" max="17" width="5.875" style="30" hidden="1" customWidth="1"/>
    <col min="18" max="18" width="5.25" style="30" hidden="1" customWidth="1"/>
    <col min="19" max="19" width="6.5" style="30" hidden="1" customWidth="1"/>
    <col min="20" max="21" width="7" style="30" hidden="1" customWidth="1"/>
    <col min="22" max="22" width="10.625" style="30" hidden="1" customWidth="1"/>
    <col min="23" max="23" width="10.5" style="30" hidden="1" customWidth="1"/>
    <col min="24" max="24" width="7" style="30" hidden="1" customWidth="1"/>
    <col min="25" max="16384" width="7" style="30"/>
  </cols>
  <sheetData>
    <row r="1" spans="1:24" ht="29.25" customHeight="1">
      <c r="A1" s="29" t="s">
        <v>121</v>
      </c>
    </row>
    <row r="2" spans="1:24" ht="28.5" customHeight="1">
      <c r="A2" s="180" t="s">
        <v>104</v>
      </c>
      <c r="B2" s="181"/>
      <c r="F2" s="30"/>
      <c r="G2" s="30"/>
      <c r="H2" s="30"/>
    </row>
    <row r="3" spans="1:24" s="3" customFormat="1" ht="21.75" customHeight="1">
      <c r="A3" s="4"/>
      <c r="B3" s="108" t="s">
        <v>14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2" t="s">
        <v>80</v>
      </c>
      <c r="B4" s="37" t="s">
        <v>29</v>
      </c>
      <c r="F4" s="38" t="s">
        <v>17</v>
      </c>
      <c r="G4" s="38" t="s">
        <v>18</v>
      </c>
      <c r="H4" s="38" t="s">
        <v>19</v>
      </c>
      <c r="I4" s="2"/>
      <c r="L4" s="38" t="s">
        <v>17</v>
      </c>
      <c r="M4" s="39" t="s">
        <v>18</v>
      </c>
      <c r="N4" s="38" t="s">
        <v>19</v>
      </c>
    </row>
    <row r="5" spans="1:24" s="4" customFormat="1" ht="39" customHeight="1">
      <c r="A5" s="132" t="s">
        <v>81</v>
      </c>
      <c r="B5" s="166">
        <v>0</v>
      </c>
      <c r="C5" s="4">
        <v>105429</v>
      </c>
      <c r="D5" s="4">
        <v>595734.14</v>
      </c>
      <c r="E5" s="4">
        <f>104401+13602</f>
        <v>118003</v>
      </c>
      <c r="F5" s="58" t="s">
        <v>8</v>
      </c>
      <c r="G5" s="58" t="s">
        <v>20</v>
      </c>
      <c r="H5" s="58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8" t="s">
        <v>8</v>
      </c>
      <c r="M5" s="58" t="s">
        <v>20</v>
      </c>
      <c r="N5" s="58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9" t="s">
        <v>8</v>
      </c>
      <c r="U5" s="59" t="s">
        <v>20</v>
      </c>
      <c r="V5" s="59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68" t="s">
        <v>816</v>
      </c>
      <c r="B6" s="168">
        <v>0</v>
      </c>
      <c r="C6" s="168"/>
      <c r="D6" s="168"/>
      <c r="F6" s="58"/>
      <c r="G6" s="58"/>
      <c r="H6" s="58"/>
      <c r="L6" s="58"/>
      <c r="M6" s="58"/>
      <c r="N6" s="58"/>
      <c r="T6" s="59"/>
      <c r="U6" s="59"/>
      <c r="V6" s="59"/>
    </row>
    <row r="7" spans="1:24" s="4" customFormat="1" ht="39" customHeight="1">
      <c r="A7" s="168" t="s">
        <v>806</v>
      </c>
      <c r="B7" s="168">
        <v>0</v>
      </c>
      <c r="C7" s="168"/>
      <c r="D7" s="168"/>
      <c r="F7" s="58"/>
      <c r="G7" s="58"/>
      <c r="H7" s="58"/>
      <c r="L7" s="58"/>
      <c r="M7" s="58"/>
      <c r="N7" s="58"/>
      <c r="T7" s="59"/>
      <c r="U7" s="59"/>
      <c r="V7" s="59"/>
    </row>
    <row r="8" spans="1:24" s="4" customFormat="1" ht="39" customHeight="1">
      <c r="A8" s="168" t="s">
        <v>807</v>
      </c>
      <c r="B8" s="168">
        <v>0</v>
      </c>
      <c r="C8" s="168"/>
      <c r="D8" s="168"/>
      <c r="F8" s="58"/>
      <c r="G8" s="58"/>
      <c r="H8" s="58"/>
      <c r="L8" s="58"/>
      <c r="M8" s="58"/>
      <c r="N8" s="58"/>
      <c r="T8" s="59"/>
      <c r="U8" s="59"/>
      <c r="V8" s="59"/>
    </row>
    <row r="9" spans="1:24" s="4" customFormat="1" ht="39" customHeight="1">
      <c r="A9" s="168" t="s">
        <v>808</v>
      </c>
      <c r="B9" s="168">
        <v>0</v>
      </c>
      <c r="C9" s="168"/>
      <c r="D9" s="168"/>
      <c r="F9" s="58"/>
      <c r="G9" s="58"/>
      <c r="H9" s="58"/>
      <c r="L9" s="58"/>
      <c r="M9" s="58"/>
      <c r="N9" s="58"/>
      <c r="T9" s="59"/>
      <c r="U9" s="59"/>
      <c r="V9" s="59"/>
    </row>
    <row r="10" spans="1:24" s="4" customFormat="1" ht="39" customHeight="1">
      <c r="A10" s="168" t="s">
        <v>809</v>
      </c>
      <c r="B10" s="168">
        <v>0</v>
      </c>
      <c r="C10" s="168"/>
      <c r="D10" s="168"/>
      <c r="F10" s="58"/>
      <c r="G10" s="58"/>
      <c r="H10" s="58"/>
      <c r="L10" s="58"/>
      <c r="M10" s="58"/>
      <c r="N10" s="58"/>
      <c r="T10" s="59"/>
      <c r="U10" s="59"/>
      <c r="V10" s="59"/>
    </row>
    <row r="11" spans="1:24" s="4" customFormat="1" ht="39" customHeight="1">
      <c r="A11" s="168" t="s">
        <v>810</v>
      </c>
      <c r="B11" s="168">
        <v>0</v>
      </c>
      <c r="C11" s="168"/>
      <c r="D11" s="168"/>
      <c r="F11" s="58"/>
      <c r="G11" s="58"/>
      <c r="H11" s="58"/>
      <c r="L11" s="58"/>
      <c r="M11" s="58"/>
      <c r="N11" s="58"/>
      <c r="T11" s="59"/>
      <c r="U11" s="59"/>
      <c r="V11" s="59"/>
    </row>
    <row r="12" spans="1:24" s="4" customFormat="1" ht="39" customHeight="1">
      <c r="A12" s="168" t="s">
        <v>811</v>
      </c>
      <c r="B12" s="168">
        <v>0</v>
      </c>
      <c r="C12" s="168"/>
      <c r="D12" s="168"/>
      <c r="F12" s="58"/>
      <c r="G12" s="58"/>
      <c r="H12" s="58"/>
      <c r="L12" s="58"/>
      <c r="M12" s="58"/>
      <c r="N12" s="58"/>
      <c r="T12" s="59"/>
      <c r="U12" s="59"/>
      <c r="V12" s="59"/>
    </row>
    <row r="13" spans="1:24" s="4" customFormat="1" ht="39" customHeight="1">
      <c r="A13" s="168" t="s">
        <v>812</v>
      </c>
      <c r="B13" s="168">
        <v>0</v>
      </c>
      <c r="C13" s="168"/>
      <c r="D13" s="168"/>
      <c r="F13" s="58"/>
      <c r="G13" s="58"/>
      <c r="H13" s="58"/>
      <c r="L13" s="58"/>
      <c r="M13" s="58"/>
      <c r="N13" s="58"/>
      <c r="T13" s="59"/>
      <c r="U13" s="59"/>
      <c r="V13" s="59"/>
    </row>
    <row r="14" spans="1:24" s="4" customFormat="1" ht="39" customHeight="1">
      <c r="A14" s="168" t="s">
        <v>813</v>
      </c>
      <c r="B14" s="168">
        <v>0</v>
      </c>
      <c r="C14" s="168"/>
      <c r="D14" s="168"/>
      <c r="F14" s="58"/>
      <c r="G14" s="58"/>
      <c r="H14" s="58"/>
      <c r="L14" s="58"/>
      <c r="M14" s="58"/>
      <c r="N14" s="58"/>
      <c r="T14" s="59"/>
      <c r="U14" s="59"/>
      <c r="V14" s="59"/>
    </row>
    <row r="15" spans="1:24" s="4" customFormat="1" ht="39" customHeight="1">
      <c r="A15" s="168" t="s">
        <v>814</v>
      </c>
      <c r="B15" s="168">
        <v>0</v>
      </c>
      <c r="C15" s="168"/>
      <c r="D15" s="168"/>
      <c r="F15" s="58"/>
      <c r="G15" s="58"/>
      <c r="H15" s="58"/>
      <c r="L15" s="58"/>
      <c r="M15" s="58"/>
      <c r="N15" s="58"/>
      <c r="T15" s="59"/>
      <c r="U15" s="59"/>
      <c r="V15" s="59"/>
    </row>
    <row r="16" spans="1:24" s="4" customFormat="1" ht="39" customHeight="1">
      <c r="A16" s="168" t="s">
        <v>815</v>
      </c>
      <c r="B16" s="168">
        <v>0</v>
      </c>
      <c r="C16" s="168"/>
      <c r="D16" s="168"/>
      <c r="F16" s="58"/>
      <c r="G16" s="58"/>
      <c r="H16" s="58"/>
      <c r="L16" s="58"/>
      <c r="M16" s="58"/>
      <c r="N16" s="58"/>
      <c r="T16" s="59"/>
      <c r="U16" s="59"/>
      <c r="V16" s="59"/>
    </row>
    <row r="17" spans="1:24" s="3" customFormat="1" ht="39" customHeight="1">
      <c r="A17" s="132" t="s">
        <v>87</v>
      </c>
      <c r="B17" s="166">
        <v>0</v>
      </c>
      <c r="C17" s="41">
        <v>105429</v>
      </c>
      <c r="D17" s="42">
        <v>595734.14</v>
      </c>
      <c r="E17" s="3">
        <f>104401+13602</f>
        <v>118003</v>
      </c>
      <c r="F17" s="43" t="s">
        <v>8</v>
      </c>
      <c r="G17" s="43" t="s">
        <v>20</v>
      </c>
      <c r="H17" s="44">
        <v>596221.15</v>
      </c>
      <c r="I17" s="2" t="e">
        <f>F17-A17</f>
        <v>#VALUE!</v>
      </c>
      <c r="J17" s="41">
        <f t="shared" si="0"/>
        <v>596221.15</v>
      </c>
      <c r="K17" s="41">
        <v>75943</v>
      </c>
      <c r="L17" s="43" t="s">
        <v>8</v>
      </c>
      <c r="M17" s="43" t="s">
        <v>20</v>
      </c>
      <c r="N17" s="44">
        <v>643048.94999999995</v>
      </c>
      <c r="O17" s="2" t="e">
        <f>L17-A17</f>
        <v>#VALUE!</v>
      </c>
      <c r="P17" s="41">
        <f t="shared" si="1"/>
        <v>643048.94999999995</v>
      </c>
      <c r="R17" s="3">
        <v>717759</v>
      </c>
      <c r="T17" s="45" t="s">
        <v>8</v>
      </c>
      <c r="U17" s="45" t="s">
        <v>20</v>
      </c>
      <c r="V17" s="46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37" t="s">
        <v>9</v>
      </c>
      <c r="B18" s="166">
        <v>0</v>
      </c>
      <c r="F18" s="38" t="str">
        <f>""</f>
        <v/>
      </c>
      <c r="G18" s="38" t="str">
        <f>""</f>
        <v/>
      </c>
      <c r="H18" s="38" t="str">
        <f>""</f>
        <v/>
      </c>
      <c r="I18" s="2"/>
      <c r="L18" s="38" t="str">
        <f>""</f>
        <v/>
      </c>
      <c r="M18" s="39" t="str">
        <f>""</f>
        <v/>
      </c>
      <c r="N18" s="38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9"/>
      <c r="T19" s="50" t="s">
        <v>3</v>
      </c>
      <c r="U19" s="50" t="s">
        <v>25</v>
      </c>
      <c r="V19" s="51">
        <v>19998</v>
      </c>
      <c r="W19" s="30">
        <f>B19-V19</f>
        <v>-19998</v>
      </c>
      <c r="X19" s="30">
        <f>T19-A19</f>
        <v>232</v>
      </c>
    </row>
    <row r="20" spans="1:24" ht="19.5" customHeight="1">
      <c r="P20" s="49"/>
      <c r="T20" s="50" t="s">
        <v>2</v>
      </c>
      <c r="U20" s="50" t="s">
        <v>26</v>
      </c>
      <c r="V20" s="51">
        <v>19998</v>
      </c>
      <c r="W20" s="30">
        <f>B20-V20</f>
        <v>-19998</v>
      </c>
      <c r="X20" s="30">
        <f>T20-A20</f>
        <v>23203</v>
      </c>
    </row>
    <row r="21" spans="1:24" ht="19.5" customHeight="1">
      <c r="P21" s="49"/>
      <c r="T21" s="50" t="s">
        <v>1</v>
      </c>
      <c r="U21" s="50" t="s">
        <v>27</v>
      </c>
      <c r="V21" s="51">
        <v>19998</v>
      </c>
      <c r="W21" s="30">
        <f>B21-V21</f>
        <v>-19998</v>
      </c>
      <c r="X21" s="30">
        <f>T21-A21</f>
        <v>2320301</v>
      </c>
    </row>
    <row r="22" spans="1:24" ht="19.5" customHeight="1">
      <c r="P22" s="49"/>
    </row>
    <row r="23" spans="1:24" ht="19.5" customHeight="1">
      <c r="P23" s="49"/>
    </row>
    <row r="24" spans="1:24" ht="19.5" customHeight="1">
      <c r="P24" s="49"/>
    </row>
    <row r="25" spans="1:24" ht="19.5" customHeight="1">
      <c r="P25" s="49"/>
    </row>
    <row r="26" spans="1:24" ht="19.5" customHeight="1">
      <c r="P26" s="49"/>
    </row>
    <row r="27" spans="1:24" ht="19.5" customHeight="1">
      <c r="P27" s="49"/>
    </row>
    <row r="28" spans="1:24" ht="19.5" customHeight="1">
      <c r="P28" s="49"/>
    </row>
    <row r="29" spans="1:24" ht="19.5" customHeight="1">
      <c r="P29" s="49"/>
    </row>
    <row r="30" spans="1:24" ht="19.5" customHeight="1">
      <c r="P30" s="49"/>
    </row>
    <row r="31" spans="1:24" ht="19.5" customHeight="1">
      <c r="P31" s="49"/>
    </row>
    <row r="32" spans="1:24" ht="19.5" customHeight="1">
      <c r="P32" s="49"/>
    </row>
    <row r="33" spans="16:16" ht="19.5" customHeight="1">
      <c r="P33" s="49"/>
    </row>
    <row r="34" spans="16:16" ht="19.5" customHeight="1">
      <c r="P34" s="49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C12" sqref="C12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0" hidden="1" customWidth="1"/>
    <col min="6" max="6" width="8.125" style="30" hidden="1" customWidth="1"/>
    <col min="7" max="7" width="9.625" style="31" hidden="1" customWidth="1"/>
    <col min="8" max="8" width="17.5" style="31" hidden="1" customWidth="1"/>
    <col min="9" max="9" width="12.5" style="32" hidden="1" customWidth="1"/>
    <col min="10" max="10" width="7" style="33" hidden="1" customWidth="1"/>
    <col min="11" max="12" width="7" style="30" hidden="1" customWidth="1"/>
    <col min="13" max="13" width="13.875" style="30" hidden="1" customWidth="1"/>
    <col min="14" max="14" width="7.875" style="30" hidden="1" customWidth="1"/>
    <col min="15" max="15" width="9.5" style="30" hidden="1" customWidth="1"/>
    <col min="16" max="16" width="6.875" style="30" hidden="1" customWidth="1"/>
    <col min="17" max="17" width="9" style="30" hidden="1" customWidth="1"/>
    <col min="18" max="18" width="5.875" style="30" hidden="1" customWidth="1"/>
    <col min="19" max="19" width="5.25" style="30" hidden="1" customWidth="1"/>
    <col min="20" max="20" width="6.5" style="30" hidden="1" customWidth="1"/>
    <col min="21" max="22" width="7" style="30" hidden="1" customWidth="1"/>
    <col min="23" max="23" width="10.625" style="30" hidden="1" customWidth="1"/>
    <col min="24" max="24" width="10.5" style="30" hidden="1" customWidth="1"/>
    <col min="25" max="25" width="7" style="30" hidden="1" customWidth="1"/>
    <col min="26" max="16384" width="7" style="30"/>
  </cols>
  <sheetData>
    <row r="1" spans="1:25" ht="23.25" customHeight="1">
      <c r="A1" s="29" t="s">
        <v>122</v>
      </c>
    </row>
    <row r="2" spans="1:25" ht="23.25">
      <c r="A2" s="180" t="s">
        <v>105</v>
      </c>
      <c r="B2" s="182"/>
      <c r="C2" s="181"/>
      <c r="G2" s="30"/>
      <c r="H2" s="30"/>
      <c r="I2" s="30"/>
    </row>
    <row r="3" spans="1:25">
      <c r="C3" s="88" t="s">
        <v>41</v>
      </c>
      <c r="E3" s="30">
        <v>12.11</v>
      </c>
      <c r="G3" s="30">
        <v>12.22</v>
      </c>
      <c r="H3" s="30"/>
      <c r="I3" s="30"/>
      <c r="M3" s="30">
        <v>1.2</v>
      </c>
    </row>
    <row r="4" spans="1:25" ht="45.75" customHeight="1">
      <c r="A4" s="35" t="s">
        <v>15</v>
      </c>
      <c r="B4" s="36" t="s">
        <v>16</v>
      </c>
      <c r="C4" s="24" t="s">
        <v>852</v>
      </c>
      <c r="G4" s="96" t="s">
        <v>52</v>
      </c>
      <c r="H4" s="96" t="s">
        <v>53</v>
      </c>
      <c r="I4" s="96" t="s">
        <v>54</v>
      </c>
      <c r="M4" s="96" t="s">
        <v>52</v>
      </c>
      <c r="N4" s="97" t="s">
        <v>53</v>
      </c>
      <c r="O4" s="96" t="s">
        <v>54</v>
      </c>
    </row>
    <row r="5" spans="1:25" ht="45.75" customHeight="1">
      <c r="A5" s="35" t="s">
        <v>853</v>
      </c>
      <c r="B5" s="35" t="s">
        <v>853</v>
      </c>
      <c r="C5" s="35" t="s">
        <v>853</v>
      </c>
      <c r="D5" s="41">
        <v>105429</v>
      </c>
      <c r="E5" s="95">
        <v>595734.14</v>
      </c>
      <c r="F5" s="30">
        <f>104401+13602</f>
        <v>118003</v>
      </c>
      <c r="G5" s="31" t="s">
        <v>8</v>
      </c>
      <c r="H5" s="31" t="s">
        <v>46</v>
      </c>
      <c r="I5" s="32">
        <v>596221.15</v>
      </c>
      <c r="J5" s="33" t="e">
        <f t="shared" ref="J5:J11" si="0">G5-A5</f>
        <v>#VALUE!</v>
      </c>
      <c r="K5" s="49" t="e">
        <f t="shared" ref="K5:K11" si="1">I5-C5</f>
        <v>#VALUE!</v>
      </c>
      <c r="L5" s="49">
        <v>75943</v>
      </c>
      <c r="M5" s="31" t="s">
        <v>8</v>
      </c>
      <c r="N5" s="31" t="s">
        <v>46</v>
      </c>
      <c r="O5" s="32">
        <v>643048.94999999995</v>
      </c>
      <c r="P5" s="33" t="e">
        <f t="shared" ref="P5:P11" si="2">M5-A5</f>
        <v>#VALUE!</v>
      </c>
      <c r="Q5" s="49" t="e">
        <f t="shared" ref="Q5:Q11" si="3">O5-C5</f>
        <v>#VALUE!</v>
      </c>
      <c r="S5" s="30">
        <v>717759</v>
      </c>
      <c r="U5" s="50" t="s">
        <v>8</v>
      </c>
      <c r="V5" s="50" t="s">
        <v>46</v>
      </c>
      <c r="W5" s="51">
        <v>659380.53</v>
      </c>
      <c r="X5" s="30" t="e">
        <f t="shared" ref="X5:X11" si="4">C5-W5</f>
        <v>#VALUE!</v>
      </c>
      <c r="Y5" s="30" t="e">
        <f t="shared" ref="Y5:Y11" si="5">U5-A5</f>
        <v>#VALUE!</v>
      </c>
    </row>
    <row r="6" spans="1:25" s="101" customFormat="1" ht="45.75" customHeight="1">
      <c r="A6" s="87"/>
      <c r="B6" s="133"/>
      <c r="C6" s="6"/>
      <c r="D6" s="60"/>
      <c r="E6" s="101">
        <v>7616.62</v>
      </c>
      <c r="G6" s="102" t="s">
        <v>7</v>
      </c>
      <c r="H6" s="102" t="s">
        <v>47</v>
      </c>
      <c r="I6" s="102">
        <v>7616.62</v>
      </c>
      <c r="J6" s="101">
        <f t="shared" si="0"/>
        <v>20101</v>
      </c>
      <c r="K6" s="101">
        <f t="shared" si="1"/>
        <v>7616.62</v>
      </c>
      <c r="M6" s="102" t="s">
        <v>7</v>
      </c>
      <c r="N6" s="102" t="s">
        <v>47</v>
      </c>
      <c r="O6" s="102">
        <v>7749.58</v>
      </c>
      <c r="P6" s="101">
        <f t="shared" si="2"/>
        <v>20101</v>
      </c>
      <c r="Q6" s="101">
        <f t="shared" si="3"/>
        <v>7749.58</v>
      </c>
      <c r="U6" s="103" t="s">
        <v>7</v>
      </c>
      <c r="V6" s="103" t="s">
        <v>47</v>
      </c>
      <c r="W6" s="103">
        <v>8475.4699999999993</v>
      </c>
      <c r="X6" s="101">
        <f t="shared" si="4"/>
        <v>-8475.4699999999993</v>
      </c>
      <c r="Y6" s="101">
        <f t="shared" si="5"/>
        <v>20101</v>
      </c>
    </row>
    <row r="7" spans="1:25" s="104" customFormat="1" ht="45.75" customHeight="1">
      <c r="A7" s="63"/>
      <c r="B7" s="63"/>
      <c r="C7" s="63"/>
      <c r="D7" s="64"/>
      <c r="E7" s="104">
        <v>3922.87</v>
      </c>
      <c r="G7" s="105" t="s">
        <v>6</v>
      </c>
      <c r="H7" s="105" t="s">
        <v>48</v>
      </c>
      <c r="I7" s="105">
        <v>3922.87</v>
      </c>
      <c r="J7" s="104">
        <f t="shared" si="0"/>
        <v>2010101</v>
      </c>
      <c r="K7" s="104">
        <f t="shared" si="1"/>
        <v>3922.87</v>
      </c>
      <c r="L7" s="104">
        <v>750</v>
      </c>
      <c r="M7" s="105" t="s">
        <v>6</v>
      </c>
      <c r="N7" s="105" t="s">
        <v>48</v>
      </c>
      <c r="O7" s="105">
        <v>4041.81</v>
      </c>
      <c r="P7" s="104">
        <f t="shared" si="2"/>
        <v>2010101</v>
      </c>
      <c r="Q7" s="104">
        <f t="shared" si="3"/>
        <v>4041.81</v>
      </c>
      <c r="U7" s="106" t="s">
        <v>6</v>
      </c>
      <c r="V7" s="106" t="s">
        <v>48</v>
      </c>
      <c r="W7" s="106">
        <v>4680.9399999999996</v>
      </c>
      <c r="X7" s="104">
        <f t="shared" si="4"/>
        <v>-4680.9399999999996</v>
      </c>
      <c r="Y7" s="104">
        <f t="shared" si="5"/>
        <v>2010101</v>
      </c>
    </row>
    <row r="8" spans="1:25" ht="45.75" customHeight="1">
      <c r="A8" s="6"/>
      <c r="B8" s="47"/>
      <c r="C8" s="5"/>
      <c r="D8" s="48"/>
      <c r="E8" s="107">
        <v>135.6</v>
      </c>
      <c r="G8" s="31" t="s">
        <v>5</v>
      </c>
      <c r="H8" s="31" t="s">
        <v>55</v>
      </c>
      <c r="I8" s="32">
        <v>135.6</v>
      </c>
      <c r="J8" s="33">
        <f t="shared" si="0"/>
        <v>2010199</v>
      </c>
      <c r="K8" s="49">
        <f t="shared" si="1"/>
        <v>135.6</v>
      </c>
      <c r="L8" s="49"/>
      <c r="M8" s="31" t="s">
        <v>5</v>
      </c>
      <c r="N8" s="31" t="s">
        <v>55</v>
      </c>
      <c r="O8" s="32">
        <v>135.6</v>
      </c>
      <c r="P8" s="33">
        <f t="shared" si="2"/>
        <v>2010199</v>
      </c>
      <c r="Q8" s="49">
        <f t="shared" si="3"/>
        <v>135.6</v>
      </c>
      <c r="U8" s="50" t="s">
        <v>5</v>
      </c>
      <c r="V8" s="50" t="s">
        <v>55</v>
      </c>
      <c r="W8" s="51">
        <v>135.6</v>
      </c>
      <c r="X8" s="30">
        <f t="shared" si="4"/>
        <v>-135.6</v>
      </c>
      <c r="Y8" s="30">
        <f t="shared" si="5"/>
        <v>2010199</v>
      </c>
    </row>
    <row r="9" spans="1:25" ht="45.75" customHeight="1">
      <c r="A9" s="87"/>
      <c r="B9" s="87"/>
      <c r="C9" s="5"/>
      <c r="D9" s="41"/>
      <c r="E9" s="49">
        <v>7616.62</v>
      </c>
      <c r="G9" s="31" t="s">
        <v>7</v>
      </c>
      <c r="H9" s="31" t="s">
        <v>47</v>
      </c>
      <c r="I9" s="32">
        <v>7616.62</v>
      </c>
      <c r="J9" s="33">
        <f t="shared" si="0"/>
        <v>20101</v>
      </c>
      <c r="K9" s="49">
        <f t="shared" si="1"/>
        <v>7616.62</v>
      </c>
      <c r="L9" s="49"/>
      <c r="M9" s="31" t="s">
        <v>7</v>
      </c>
      <c r="N9" s="31" t="s">
        <v>47</v>
      </c>
      <c r="O9" s="32">
        <v>7749.58</v>
      </c>
      <c r="P9" s="33">
        <f t="shared" si="2"/>
        <v>20101</v>
      </c>
      <c r="Q9" s="49">
        <f t="shared" si="3"/>
        <v>7749.58</v>
      </c>
      <c r="U9" s="50" t="s">
        <v>7</v>
      </c>
      <c r="V9" s="50" t="s">
        <v>47</v>
      </c>
      <c r="W9" s="51">
        <v>8475.4699999999993</v>
      </c>
      <c r="X9" s="30">
        <f t="shared" si="4"/>
        <v>-8475.4699999999993</v>
      </c>
      <c r="Y9" s="30">
        <f t="shared" si="5"/>
        <v>20101</v>
      </c>
    </row>
    <row r="10" spans="1:25" ht="45.75" customHeight="1">
      <c r="A10" s="63"/>
      <c r="B10" s="63"/>
      <c r="C10" s="5"/>
      <c r="D10" s="41"/>
      <c r="E10" s="49">
        <v>3922.87</v>
      </c>
      <c r="G10" s="31" t="s">
        <v>6</v>
      </c>
      <c r="H10" s="31" t="s">
        <v>48</v>
      </c>
      <c r="I10" s="32">
        <v>3922.87</v>
      </c>
      <c r="J10" s="33">
        <f t="shared" si="0"/>
        <v>2010101</v>
      </c>
      <c r="K10" s="49">
        <f t="shared" si="1"/>
        <v>3922.87</v>
      </c>
      <c r="L10" s="49">
        <v>750</v>
      </c>
      <c r="M10" s="31" t="s">
        <v>6</v>
      </c>
      <c r="N10" s="31" t="s">
        <v>48</v>
      </c>
      <c r="O10" s="32">
        <v>4041.81</v>
      </c>
      <c r="P10" s="33">
        <f t="shared" si="2"/>
        <v>2010101</v>
      </c>
      <c r="Q10" s="49">
        <f t="shared" si="3"/>
        <v>4041.81</v>
      </c>
      <c r="U10" s="50" t="s">
        <v>6</v>
      </c>
      <c r="V10" s="50" t="s">
        <v>48</v>
      </c>
      <c r="W10" s="51">
        <v>4680.9399999999996</v>
      </c>
      <c r="X10" s="30">
        <f t="shared" si="4"/>
        <v>-4680.9399999999996</v>
      </c>
      <c r="Y10" s="30">
        <f t="shared" si="5"/>
        <v>2010101</v>
      </c>
    </row>
    <row r="11" spans="1:25" ht="45.75" customHeight="1">
      <c r="A11" s="6"/>
      <c r="B11" s="47"/>
      <c r="C11" s="5"/>
      <c r="D11" s="48"/>
      <c r="E11" s="107">
        <v>135.6</v>
      </c>
      <c r="G11" s="31" t="s">
        <v>5</v>
      </c>
      <c r="H11" s="31" t="s">
        <v>55</v>
      </c>
      <c r="I11" s="32">
        <v>135.6</v>
      </c>
      <c r="J11" s="33">
        <f t="shared" si="0"/>
        <v>2010199</v>
      </c>
      <c r="K11" s="49">
        <f t="shared" si="1"/>
        <v>135.6</v>
      </c>
      <c r="L11" s="49"/>
      <c r="M11" s="31" t="s">
        <v>5</v>
      </c>
      <c r="N11" s="31" t="s">
        <v>55</v>
      </c>
      <c r="O11" s="32">
        <v>135.6</v>
      </c>
      <c r="P11" s="33">
        <f t="shared" si="2"/>
        <v>2010199</v>
      </c>
      <c r="Q11" s="49">
        <f t="shared" si="3"/>
        <v>135.6</v>
      </c>
      <c r="U11" s="50" t="s">
        <v>5</v>
      </c>
      <c r="V11" s="50" t="s">
        <v>55</v>
      </c>
      <c r="W11" s="51">
        <v>135.6</v>
      </c>
      <c r="X11" s="30">
        <f t="shared" si="4"/>
        <v>-135.6</v>
      </c>
      <c r="Y11" s="30">
        <f t="shared" si="5"/>
        <v>2010199</v>
      </c>
    </row>
    <row r="12" spans="1:25" ht="45.75" customHeight="1">
      <c r="A12" s="192" t="s">
        <v>24</v>
      </c>
      <c r="B12" s="191"/>
      <c r="C12" s="37">
        <v>0</v>
      </c>
      <c r="G12" s="96" t="str">
        <f>""</f>
        <v/>
      </c>
      <c r="H12" s="96" t="str">
        <f>""</f>
        <v/>
      </c>
      <c r="I12" s="96" t="str">
        <f>""</f>
        <v/>
      </c>
      <c r="M12" s="96" t="str">
        <f>""</f>
        <v/>
      </c>
      <c r="N12" s="97" t="str">
        <f>""</f>
        <v/>
      </c>
      <c r="O12" s="96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9"/>
      <c r="U13" s="50" t="s">
        <v>3</v>
      </c>
      <c r="V13" s="50" t="s">
        <v>25</v>
      </c>
      <c r="W13" s="51">
        <v>19998</v>
      </c>
      <c r="X13" s="30">
        <f>C13-W13</f>
        <v>-19998</v>
      </c>
      <c r="Y13" s="30">
        <f>U13-A13</f>
        <v>232</v>
      </c>
    </row>
    <row r="14" spans="1:25" ht="19.5" customHeight="1">
      <c r="Q14" s="49"/>
      <c r="U14" s="50" t="s">
        <v>2</v>
      </c>
      <c r="V14" s="50" t="s">
        <v>26</v>
      </c>
      <c r="W14" s="51">
        <v>19998</v>
      </c>
      <c r="X14" s="30">
        <f>C14-W14</f>
        <v>-19998</v>
      </c>
      <c r="Y14" s="30">
        <f>U14-A14</f>
        <v>23203</v>
      </c>
    </row>
    <row r="15" spans="1:25" ht="19.5" customHeight="1">
      <c r="Q15" s="49"/>
      <c r="U15" s="50" t="s">
        <v>1</v>
      </c>
      <c r="V15" s="50" t="s">
        <v>27</v>
      </c>
      <c r="W15" s="51">
        <v>19998</v>
      </c>
      <c r="X15" s="30">
        <f>C15-W15</f>
        <v>-19998</v>
      </c>
      <c r="Y15" s="30">
        <f>U15-A15</f>
        <v>2320301</v>
      </c>
    </row>
    <row r="16" spans="1:25" ht="19.5" customHeight="1">
      <c r="Q16" s="49"/>
    </row>
    <row r="17" spans="17:17" ht="19.5" customHeight="1">
      <c r="Q17" s="49"/>
    </row>
    <row r="18" spans="17:17" ht="19.5" customHeight="1">
      <c r="Q18" s="49"/>
    </row>
    <row r="19" spans="17:17" ht="19.5" customHeight="1">
      <c r="Q19" s="49"/>
    </row>
    <row r="20" spans="17:17" ht="19.5" customHeight="1">
      <c r="Q20" s="49"/>
    </row>
    <row r="21" spans="17:17" ht="19.5" customHeight="1">
      <c r="Q21" s="49"/>
    </row>
    <row r="22" spans="17:17" ht="19.5" customHeight="1">
      <c r="Q22" s="49"/>
    </row>
    <row r="23" spans="17:17" ht="19.5" customHeight="1">
      <c r="Q23" s="49"/>
    </row>
    <row r="24" spans="17:17" ht="19.5" customHeight="1">
      <c r="Q24" s="49"/>
    </row>
    <row r="25" spans="17:17" ht="19.5" customHeight="1">
      <c r="Q25" s="49"/>
    </row>
    <row r="26" spans="17:17" ht="19.5" customHeight="1">
      <c r="Q26" s="49"/>
    </row>
    <row r="27" spans="17:17" ht="19.5" customHeight="1">
      <c r="Q27" s="49"/>
    </row>
    <row r="28" spans="17:17" ht="19.5" customHeight="1">
      <c r="Q28" s="49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30" hidden="1" customWidth="1"/>
    <col min="5" max="5" width="8.125" style="30" hidden="1" customWidth="1"/>
    <col min="6" max="6" width="9.625" style="31" hidden="1" customWidth="1"/>
    <col min="7" max="7" width="17.5" style="31" hidden="1" customWidth="1"/>
    <col min="8" max="8" width="12.5" style="32" hidden="1" customWidth="1"/>
    <col min="9" max="9" width="7" style="33" hidden="1" customWidth="1"/>
    <col min="10" max="11" width="7" style="30" hidden="1" customWidth="1"/>
    <col min="12" max="12" width="13.875" style="30" hidden="1" customWidth="1"/>
    <col min="13" max="13" width="7.875" style="30" hidden="1" customWidth="1"/>
    <col min="14" max="14" width="9.5" style="30" hidden="1" customWidth="1"/>
    <col min="15" max="15" width="6.875" style="30" hidden="1" customWidth="1"/>
    <col min="16" max="16" width="9" style="30" hidden="1" customWidth="1"/>
    <col min="17" max="17" width="5.875" style="30" hidden="1" customWidth="1"/>
    <col min="18" max="18" width="5.25" style="30" hidden="1" customWidth="1"/>
    <col min="19" max="19" width="6.5" style="30" hidden="1" customWidth="1"/>
    <col min="20" max="21" width="7" style="30" hidden="1" customWidth="1"/>
    <col min="22" max="22" width="10.625" style="30" hidden="1" customWidth="1"/>
    <col min="23" max="23" width="10.5" style="30" hidden="1" customWidth="1"/>
    <col min="24" max="24" width="7" style="30" hidden="1" customWidth="1"/>
    <col min="25" max="16384" width="7" style="30"/>
  </cols>
  <sheetData>
    <row r="1" spans="1:24" ht="21.75" customHeight="1">
      <c r="A1" s="29" t="s">
        <v>123</v>
      </c>
      <c r="B1" s="29"/>
    </row>
    <row r="2" spans="1:24" ht="51.75" customHeight="1">
      <c r="A2" s="188" t="s">
        <v>106</v>
      </c>
      <c r="B2" s="189"/>
      <c r="F2" s="30"/>
      <c r="G2" s="30"/>
      <c r="H2" s="30"/>
    </row>
    <row r="3" spans="1:24">
      <c r="B3" s="88" t="s">
        <v>41</v>
      </c>
      <c r="D3" s="30">
        <v>12.11</v>
      </c>
      <c r="F3" s="30">
        <v>12.22</v>
      </c>
      <c r="G3" s="30"/>
      <c r="H3" s="30"/>
      <c r="L3" s="30">
        <v>1.2</v>
      </c>
    </row>
    <row r="4" spans="1:24" s="90" customFormat="1" ht="39.75" customHeight="1">
      <c r="A4" s="22" t="s">
        <v>100</v>
      </c>
      <c r="B4" s="22" t="s">
        <v>155</v>
      </c>
      <c r="C4" s="89"/>
      <c r="F4" s="91" t="s">
        <v>43</v>
      </c>
      <c r="G4" s="91" t="s">
        <v>44</v>
      </c>
      <c r="H4" s="91" t="s">
        <v>45</v>
      </c>
      <c r="I4" s="92"/>
      <c r="L4" s="91" t="s">
        <v>43</v>
      </c>
      <c r="M4" s="93" t="s">
        <v>44</v>
      </c>
      <c r="N4" s="91" t="s">
        <v>45</v>
      </c>
    </row>
    <row r="5" spans="1:24" ht="39.75" customHeight="1">
      <c r="A5" s="94" t="s">
        <v>75</v>
      </c>
      <c r="B5" s="94" t="s">
        <v>818</v>
      </c>
      <c r="C5" s="41">
        <v>105429</v>
      </c>
      <c r="D5" s="95">
        <v>595734.14</v>
      </c>
      <c r="E5" s="30">
        <f>104401+13602</f>
        <v>118003</v>
      </c>
      <c r="F5" s="31" t="s">
        <v>8</v>
      </c>
      <c r="G5" s="31" t="s">
        <v>46</v>
      </c>
      <c r="H5" s="32">
        <v>596221.15</v>
      </c>
      <c r="I5" s="33" t="e">
        <f>F5-A5</f>
        <v>#VALUE!</v>
      </c>
      <c r="J5" s="49" t="e">
        <f>H5-#REF!</f>
        <v>#REF!</v>
      </c>
      <c r="K5" s="49">
        <v>75943</v>
      </c>
      <c r="L5" s="31" t="s">
        <v>8</v>
      </c>
      <c r="M5" s="31" t="s">
        <v>46</v>
      </c>
      <c r="N5" s="32">
        <v>643048.94999999995</v>
      </c>
      <c r="O5" s="33" t="e">
        <f>L5-A5</f>
        <v>#VALUE!</v>
      </c>
      <c r="P5" s="49" t="e">
        <f>N5-#REF!</f>
        <v>#REF!</v>
      </c>
      <c r="R5" s="30">
        <v>717759</v>
      </c>
      <c r="T5" s="50" t="s">
        <v>8</v>
      </c>
      <c r="U5" s="50" t="s">
        <v>46</v>
      </c>
      <c r="V5" s="51">
        <v>659380.53</v>
      </c>
      <c r="W5" s="30" t="e">
        <f>#REF!-V5</f>
        <v>#REF!</v>
      </c>
      <c r="X5" s="30" t="e">
        <f>T5-A5</f>
        <v>#VALUE!</v>
      </c>
    </row>
    <row r="6" spans="1:24" ht="39.75" customHeight="1">
      <c r="A6" s="94" t="s">
        <v>76</v>
      </c>
      <c r="B6" s="52"/>
      <c r="C6" s="41"/>
      <c r="D6" s="95"/>
      <c r="J6" s="49"/>
      <c r="K6" s="49"/>
      <c r="L6" s="31"/>
      <c r="M6" s="31"/>
      <c r="N6" s="32"/>
      <c r="O6" s="33"/>
      <c r="P6" s="49"/>
      <c r="T6" s="50"/>
      <c r="U6" s="50"/>
      <c r="V6" s="51"/>
    </row>
    <row r="7" spans="1:24" ht="39.75" customHeight="1">
      <c r="A7" s="94" t="s">
        <v>77</v>
      </c>
      <c r="B7" s="52"/>
      <c r="C7" s="41"/>
      <c r="D7" s="95"/>
      <c r="J7" s="49"/>
      <c r="K7" s="49"/>
      <c r="L7" s="31"/>
      <c r="M7" s="31"/>
      <c r="N7" s="32"/>
      <c r="O7" s="33"/>
      <c r="P7" s="49"/>
      <c r="T7" s="50"/>
      <c r="U7" s="50"/>
      <c r="V7" s="51"/>
    </row>
    <row r="8" spans="1:24" ht="39.75" customHeight="1">
      <c r="A8" s="94" t="s">
        <v>78</v>
      </c>
      <c r="B8" s="52"/>
      <c r="C8" s="41"/>
      <c r="D8" s="95"/>
      <c r="J8" s="49"/>
      <c r="K8" s="49"/>
      <c r="L8" s="31"/>
      <c r="M8" s="31"/>
      <c r="N8" s="32"/>
      <c r="O8" s="33"/>
      <c r="P8" s="49"/>
      <c r="T8" s="50"/>
      <c r="U8" s="50"/>
      <c r="V8" s="51"/>
    </row>
    <row r="9" spans="1:24" ht="39.75" customHeight="1">
      <c r="A9" s="94" t="s">
        <v>79</v>
      </c>
      <c r="B9" s="52"/>
      <c r="C9" s="41"/>
      <c r="D9" s="95"/>
      <c r="J9" s="49"/>
      <c r="K9" s="49"/>
      <c r="L9" s="31"/>
      <c r="M9" s="31"/>
      <c r="N9" s="32"/>
      <c r="O9" s="33"/>
      <c r="P9" s="49"/>
      <c r="T9" s="50"/>
      <c r="U9" s="50"/>
      <c r="V9" s="51"/>
    </row>
    <row r="10" spans="1:24" ht="39.75" customHeight="1">
      <c r="A10" s="94" t="s">
        <v>0</v>
      </c>
      <c r="B10" s="52"/>
      <c r="C10" s="41"/>
      <c r="D10" s="95"/>
      <c r="J10" s="49"/>
      <c r="K10" s="49"/>
      <c r="L10" s="31"/>
      <c r="M10" s="31"/>
      <c r="N10" s="32"/>
      <c r="O10" s="33"/>
      <c r="P10" s="49"/>
      <c r="T10" s="50"/>
      <c r="U10" s="50"/>
      <c r="V10" s="51"/>
    </row>
    <row r="11" spans="1:24" ht="39.75" customHeight="1">
      <c r="A11" s="94" t="s">
        <v>74</v>
      </c>
      <c r="B11" s="6"/>
      <c r="C11" s="41"/>
      <c r="D11" s="49"/>
      <c r="J11" s="49"/>
      <c r="K11" s="49"/>
      <c r="L11" s="31"/>
      <c r="M11" s="31"/>
      <c r="N11" s="32"/>
      <c r="O11" s="33"/>
      <c r="P11" s="49"/>
      <c r="T11" s="50"/>
      <c r="U11" s="50"/>
      <c r="V11" s="51"/>
    </row>
    <row r="12" spans="1:24" ht="39.75" customHeight="1">
      <c r="A12" s="35" t="s">
        <v>49</v>
      </c>
      <c r="B12" s="94" t="s">
        <v>863</v>
      </c>
      <c r="F12" s="96" t="str">
        <f>""</f>
        <v/>
      </c>
      <c r="G12" s="96" t="str">
        <f>""</f>
        <v/>
      </c>
      <c r="H12" s="96" t="str">
        <f>""</f>
        <v/>
      </c>
      <c r="L12" s="96" t="str">
        <f>""</f>
        <v/>
      </c>
      <c r="M12" s="97" t="str">
        <f>""</f>
        <v/>
      </c>
      <c r="N12" s="96" t="str">
        <f>""</f>
        <v/>
      </c>
      <c r="V12" s="98" t="e">
        <f>V13+#REF!+#REF!+#REF!+#REF!+#REF!+#REF!+#REF!+#REF!+#REF!+#REF!+#REF!+#REF!+#REF!+#REF!+#REF!+#REF!+#REF!+#REF!+#REF!+#REF!</f>
        <v>#REF!</v>
      </c>
      <c r="W12" s="98" t="e">
        <f>W13+#REF!+#REF!+#REF!+#REF!+#REF!+#REF!+#REF!+#REF!+#REF!+#REF!+#REF!+#REF!+#REF!+#REF!+#REF!+#REF!+#REF!+#REF!+#REF!+#REF!</f>
        <v>#REF!</v>
      </c>
    </row>
    <row r="13" spans="1:24" ht="19.5" customHeight="1">
      <c r="P13" s="49"/>
      <c r="T13" s="50" t="s">
        <v>3</v>
      </c>
      <c r="U13" s="50" t="s">
        <v>25</v>
      </c>
      <c r="V13" s="51">
        <v>19998</v>
      </c>
      <c r="W13" s="30" t="e">
        <f>#REF!-V13</f>
        <v>#REF!</v>
      </c>
      <c r="X13" s="30">
        <f>T13-A13</f>
        <v>232</v>
      </c>
    </row>
    <row r="14" spans="1:24" ht="19.5" customHeight="1">
      <c r="P14" s="49"/>
      <c r="T14" s="50" t="s">
        <v>2</v>
      </c>
      <c r="U14" s="50" t="s">
        <v>26</v>
      </c>
      <c r="V14" s="51">
        <v>19998</v>
      </c>
      <c r="W14" s="30" t="e">
        <f>#REF!-V14</f>
        <v>#REF!</v>
      </c>
      <c r="X14" s="30">
        <f>T14-A14</f>
        <v>23203</v>
      </c>
    </row>
    <row r="15" spans="1:24" ht="19.5" customHeight="1">
      <c r="P15" s="49"/>
      <c r="T15" s="50" t="s">
        <v>1</v>
      </c>
      <c r="U15" s="50" t="s">
        <v>27</v>
      </c>
      <c r="V15" s="51">
        <v>19998</v>
      </c>
      <c r="W15" s="30" t="e">
        <f>#REF!-V15</f>
        <v>#REF!</v>
      </c>
      <c r="X15" s="30">
        <f>T15-A15</f>
        <v>2320301</v>
      </c>
    </row>
    <row r="16" spans="1:24" ht="19.5" customHeight="1">
      <c r="P16" s="49"/>
    </row>
    <row r="17" spans="16:16" s="30" customFormat="1" ht="19.5" customHeight="1">
      <c r="P17" s="49"/>
    </row>
    <row r="18" spans="16:16" s="30" customFormat="1" ht="19.5" customHeight="1">
      <c r="P18" s="49"/>
    </row>
    <row r="19" spans="16:16" s="30" customFormat="1" ht="19.5" customHeight="1">
      <c r="P19" s="49"/>
    </row>
    <row r="20" spans="16:16" s="30" customFormat="1" ht="19.5" customHeight="1">
      <c r="P20" s="49"/>
    </row>
    <row r="21" spans="16:16" s="30" customFormat="1" ht="19.5" customHeight="1">
      <c r="P21" s="49"/>
    </row>
    <row r="22" spans="16:16" s="30" customFormat="1" ht="19.5" customHeight="1">
      <c r="P22" s="49"/>
    </row>
    <row r="23" spans="16:16" s="30" customFormat="1" ht="19.5" customHeight="1">
      <c r="P23" s="49"/>
    </row>
    <row r="24" spans="16:16" s="30" customFormat="1" ht="19.5" customHeight="1">
      <c r="P24" s="49"/>
    </row>
    <row r="25" spans="16:16" s="30" customFormat="1" ht="19.5" customHeight="1">
      <c r="P25" s="49"/>
    </row>
    <row r="26" spans="16:16" s="30" customFormat="1" ht="19.5" customHeight="1">
      <c r="P26" s="49"/>
    </row>
    <row r="27" spans="16:16" s="30" customFormat="1" ht="19.5" customHeight="1">
      <c r="P27" s="49"/>
    </row>
    <row r="28" spans="16:16" s="30" customFormat="1" ht="19.5" customHeight="1">
      <c r="P28" s="49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8" sqref="B8"/>
    </sheetView>
  </sheetViews>
  <sheetFormatPr defaultColWidth="7.875" defaultRowHeight="15.75"/>
  <cols>
    <col min="1" max="2" width="37.625" style="116" customWidth="1"/>
    <col min="3" max="3" width="8" style="116" bestFit="1" customWidth="1"/>
    <col min="4" max="4" width="7.875" style="116" bestFit="1" customWidth="1"/>
    <col min="5" max="5" width="8.5" style="116" hidden="1" customWidth="1"/>
    <col min="6" max="6" width="7.875" style="116" hidden="1" customWidth="1"/>
    <col min="7" max="254" width="7.875" style="116"/>
    <col min="255" max="255" width="35.75" style="116" customWidth="1"/>
    <col min="256" max="256" width="0" style="116" hidden="1" customWidth="1"/>
    <col min="257" max="258" width="12" style="116" customWidth="1"/>
    <col min="259" max="259" width="8" style="116" bestFit="1" customWidth="1"/>
    <col min="260" max="260" width="7.875" style="116" bestFit="1" customWidth="1"/>
    <col min="261" max="262" width="0" style="116" hidden="1" customWidth="1"/>
    <col min="263" max="510" width="7.875" style="116"/>
    <col min="511" max="511" width="35.75" style="116" customWidth="1"/>
    <col min="512" max="512" width="0" style="116" hidden="1" customWidth="1"/>
    <col min="513" max="514" width="12" style="116" customWidth="1"/>
    <col min="515" max="515" width="8" style="116" bestFit="1" customWidth="1"/>
    <col min="516" max="516" width="7.875" style="116" bestFit="1" customWidth="1"/>
    <col min="517" max="518" width="0" style="116" hidden="1" customWidth="1"/>
    <col min="519" max="766" width="7.875" style="116"/>
    <col min="767" max="767" width="35.75" style="116" customWidth="1"/>
    <col min="768" max="768" width="0" style="116" hidden="1" customWidth="1"/>
    <col min="769" max="770" width="12" style="116" customWidth="1"/>
    <col min="771" max="771" width="8" style="116" bestFit="1" customWidth="1"/>
    <col min="772" max="772" width="7.875" style="116" bestFit="1" customWidth="1"/>
    <col min="773" max="774" width="0" style="116" hidden="1" customWidth="1"/>
    <col min="775" max="1022" width="7.875" style="116"/>
    <col min="1023" max="1023" width="35.75" style="116" customWidth="1"/>
    <col min="1024" max="1024" width="0" style="116" hidden="1" customWidth="1"/>
    <col min="1025" max="1026" width="12" style="116" customWidth="1"/>
    <col min="1027" max="1027" width="8" style="116" bestFit="1" customWidth="1"/>
    <col min="1028" max="1028" width="7.875" style="116" bestFit="1" customWidth="1"/>
    <col min="1029" max="1030" width="0" style="116" hidden="1" customWidth="1"/>
    <col min="1031" max="1278" width="7.875" style="116"/>
    <col min="1279" max="1279" width="35.75" style="116" customWidth="1"/>
    <col min="1280" max="1280" width="0" style="116" hidden="1" customWidth="1"/>
    <col min="1281" max="1282" width="12" style="116" customWidth="1"/>
    <col min="1283" max="1283" width="8" style="116" bestFit="1" customWidth="1"/>
    <col min="1284" max="1284" width="7.875" style="116" bestFit="1" customWidth="1"/>
    <col min="1285" max="1286" width="0" style="116" hidden="1" customWidth="1"/>
    <col min="1287" max="1534" width="7.875" style="116"/>
    <col min="1535" max="1535" width="35.75" style="116" customWidth="1"/>
    <col min="1536" max="1536" width="0" style="116" hidden="1" customWidth="1"/>
    <col min="1537" max="1538" width="12" style="116" customWidth="1"/>
    <col min="1539" max="1539" width="8" style="116" bestFit="1" customWidth="1"/>
    <col min="1540" max="1540" width="7.875" style="116" bestFit="1" customWidth="1"/>
    <col min="1541" max="1542" width="0" style="116" hidden="1" customWidth="1"/>
    <col min="1543" max="1790" width="7.875" style="116"/>
    <col min="1791" max="1791" width="35.75" style="116" customWidth="1"/>
    <col min="1792" max="1792" width="0" style="116" hidden="1" customWidth="1"/>
    <col min="1793" max="1794" width="12" style="116" customWidth="1"/>
    <col min="1795" max="1795" width="8" style="116" bestFit="1" customWidth="1"/>
    <col min="1796" max="1796" width="7.875" style="116" bestFit="1" customWidth="1"/>
    <col min="1797" max="1798" width="0" style="116" hidden="1" customWidth="1"/>
    <col min="1799" max="2046" width="7.875" style="116"/>
    <col min="2047" max="2047" width="35.75" style="116" customWidth="1"/>
    <col min="2048" max="2048" width="0" style="116" hidden="1" customWidth="1"/>
    <col min="2049" max="2050" width="12" style="116" customWidth="1"/>
    <col min="2051" max="2051" width="8" style="116" bestFit="1" customWidth="1"/>
    <col min="2052" max="2052" width="7.875" style="116" bestFit="1" customWidth="1"/>
    <col min="2053" max="2054" width="0" style="116" hidden="1" customWidth="1"/>
    <col min="2055" max="2302" width="7.875" style="116"/>
    <col min="2303" max="2303" width="35.75" style="116" customWidth="1"/>
    <col min="2304" max="2304" width="0" style="116" hidden="1" customWidth="1"/>
    <col min="2305" max="2306" width="12" style="116" customWidth="1"/>
    <col min="2307" max="2307" width="8" style="116" bestFit="1" customWidth="1"/>
    <col min="2308" max="2308" width="7.875" style="116" bestFit="1" customWidth="1"/>
    <col min="2309" max="2310" width="0" style="116" hidden="1" customWidth="1"/>
    <col min="2311" max="2558" width="7.875" style="116"/>
    <col min="2559" max="2559" width="35.75" style="116" customWidth="1"/>
    <col min="2560" max="2560" width="0" style="116" hidden="1" customWidth="1"/>
    <col min="2561" max="2562" width="12" style="116" customWidth="1"/>
    <col min="2563" max="2563" width="8" style="116" bestFit="1" customWidth="1"/>
    <col min="2564" max="2564" width="7.875" style="116" bestFit="1" customWidth="1"/>
    <col min="2565" max="2566" width="0" style="116" hidden="1" customWidth="1"/>
    <col min="2567" max="2814" width="7.875" style="116"/>
    <col min="2815" max="2815" width="35.75" style="116" customWidth="1"/>
    <col min="2816" max="2816" width="0" style="116" hidden="1" customWidth="1"/>
    <col min="2817" max="2818" width="12" style="116" customWidth="1"/>
    <col min="2819" max="2819" width="8" style="116" bestFit="1" customWidth="1"/>
    <col min="2820" max="2820" width="7.875" style="116" bestFit="1" customWidth="1"/>
    <col min="2821" max="2822" width="0" style="116" hidden="1" customWidth="1"/>
    <col min="2823" max="3070" width="7.875" style="116"/>
    <col min="3071" max="3071" width="35.75" style="116" customWidth="1"/>
    <col min="3072" max="3072" width="0" style="116" hidden="1" customWidth="1"/>
    <col min="3073" max="3074" width="12" style="116" customWidth="1"/>
    <col min="3075" max="3075" width="8" style="116" bestFit="1" customWidth="1"/>
    <col min="3076" max="3076" width="7.875" style="116" bestFit="1" customWidth="1"/>
    <col min="3077" max="3078" width="0" style="116" hidden="1" customWidth="1"/>
    <col min="3079" max="3326" width="7.875" style="116"/>
    <col min="3327" max="3327" width="35.75" style="116" customWidth="1"/>
    <col min="3328" max="3328" width="0" style="116" hidden="1" customWidth="1"/>
    <col min="3329" max="3330" width="12" style="116" customWidth="1"/>
    <col min="3331" max="3331" width="8" style="116" bestFit="1" customWidth="1"/>
    <col min="3332" max="3332" width="7.875" style="116" bestFit="1" customWidth="1"/>
    <col min="3333" max="3334" width="0" style="116" hidden="1" customWidth="1"/>
    <col min="3335" max="3582" width="7.875" style="116"/>
    <col min="3583" max="3583" width="35.75" style="116" customWidth="1"/>
    <col min="3584" max="3584" width="0" style="116" hidden="1" customWidth="1"/>
    <col min="3585" max="3586" width="12" style="116" customWidth="1"/>
    <col min="3587" max="3587" width="8" style="116" bestFit="1" customWidth="1"/>
    <col min="3588" max="3588" width="7.875" style="116" bestFit="1" customWidth="1"/>
    <col min="3589" max="3590" width="0" style="116" hidden="1" customWidth="1"/>
    <col min="3591" max="3838" width="7.875" style="116"/>
    <col min="3839" max="3839" width="35.75" style="116" customWidth="1"/>
    <col min="3840" max="3840" width="0" style="116" hidden="1" customWidth="1"/>
    <col min="3841" max="3842" width="12" style="116" customWidth="1"/>
    <col min="3843" max="3843" width="8" style="116" bestFit="1" customWidth="1"/>
    <col min="3844" max="3844" width="7.875" style="116" bestFit="1" customWidth="1"/>
    <col min="3845" max="3846" width="0" style="116" hidden="1" customWidth="1"/>
    <col min="3847" max="4094" width="7.875" style="116"/>
    <col min="4095" max="4095" width="35.75" style="116" customWidth="1"/>
    <col min="4096" max="4096" width="0" style="116" hidden="1" customWidth="1"/>
    <col min="4097" max="4098" width="12" style="116" customWidth="1"/>
    <col min="4099" max="4099" width="8" style="116" bestFit="1" customWidth="1"/>
    <col min="4100" max="4100" width="7.875" style="116" bestFit="1" customWidth="1"/>
    <col min="4101" max="4102" width="0" style="116" hidden="1" customWidth="1"/>
    <col min="4103" max="4350" width="7.875" style="116"/>
    <col min="4351" max="4351" width="35.75" style="116" customWidth="1"/>
    <col min="4352" max="4352" width="0" style="116" hidden="1" customWidth="1"/>
    <col min="4353" max="4354" width="12" style="116" customWidth="1"/>
    <col min="4355" max="4355" width="8" style="116" bestFit="1" customWidth="1"/>
    <col min="4356" max="4356" width="7.875" style="116" bestFit="1" customWidth="1"/>
    <col min="4357" max="4358" width="0" style="116" hidden="1" customWidth="1"/>
    <col min="4359" max="4606" width="7.875" style="116"/>
    <col min="4607" max="4607" width="35.75" style="116" customWidth="1"/>
    <col min="4608" max="4608" width="0" style="116" hidden="1" customWidth="1"/>
    <col min="4609" max="4610" width="12" style="116" customWidth="1"/>
    <col min="4611" max="4611" width="8" style="116" bestFit="1" customWidth="1"/>
    <col min="4612" max="4612" width="7.875" style="116" bestFit="1" customWidth="1"/>
    <col min="4613" max="4614" width="0" style="116" hidden="1" customWidth="1"/>
    <col min="4615" max="4862" width="7.875" style="116"/>
    <col min="4863" max="4863" width="35.75" style="116" customWidth="1"/>
    <col min="4864" max="4864" width="0" style="116" hidden="1" customWidth="1"/>
    <col min="4865" max="4866" width="12" style="116" customWidth="1"/>
    <col min="4867" max="4867" width="8" style="116" bestFit="1" customWidth="1"/>
    <col min="4868" max="4868" width="7.875" style="116" bestFit="1" customWidth="1"/>
    <col min="4869" max="4870" width="0" style="116" hidden="1" customWidth="1"/>
    <col min="4871" max="5118" width="7.875" style="116"/>
    <col min="5119" max="5119" width="35.75" style="116" customWidth="1"/>
    <col min="5120" max="5120" width="0" style="116" hidden="1" customWidth="1"/>
    <col min="5121" max="5122" width="12" style="116" customWidth="1"/>
    <col min="5123" max="5123" width="8" style="116" bestFit="1" customWidth="1"/>
    <col min="5124" max="5124" width="7.875" style="116" bestFit="1" customWidth="1"/>
    <col min="5125" max="5126" width="0" style="116" hidden="1" customWidth="1"/>
    <col min="5127" max="5374" width="7.875" style="116"/>
    <col min="5375" max="5375" width="35.75" style="116" customWidth="1"/>
    <col min="5376" max="5376" width="0" style="116" hidden="1" customWidth="1"/>
    <col min="5377" max="5378" width="12" style="116" customWidth="1"/>
    <col min="5379" max="5379" width="8" style="116" bestFit="1" customWidth="1"/>
    <col min="5380" max="5380" width="7.875" style="116" bestFit="1" customWidth="1"/>
    <col min="5381" max="5382" width="0" style="116" hidden="1" customWidth="1"/>
    <col min="5383" max="5630" width="7.875" style="116"/>
    <col min="5631" max="5631" width="35.75" style="116" customWidth="1"/>
    <col min="5632" max="5632" width="0" style="116" hidden="1" customWidth="1"/>
    <col min="5633" max="5634" width="12" style="116" customWidth="1"/>
    <col min="5635" max="5635" width="8" style="116" bestFit="1" customWidth="1"/>
    <col min="5636" max="5636" width="7.875" style="116" bestFit="1" customWidth="1"/>
    <col min="5637" max="5638" width="0" style="116" hidden="1" customWidth="1"/>
    <col min="5639" max="5886" width="7.875" style="116"/>
    <col min="5887" max="5887" width="35.75" style="116" customWidth="1"/>
    <col min="5888" max="5888" width="0" style="116" hidden="1" customWidth="1"/>
    <col min="5889" max="5890" width="12" style="116" customWidth="1"/>
    <col min="5891" max="5891" width="8" style="116" bestFit="1" customWidth="1"/>
    <col min="5892" max="5892" width="7.875" style="116" bestFit="1" customWidth="1"/>
    <col min="5893" max="5894" width="0" style="116" hidden="1" customWidth="1"/>
    <col min="5895" max="6142" width="7.875" style="116"/>
    <col min="6143" max="6143" width="35.75" style="116" customWidth="1"/>
    <col min="6144" max="6144" width="0" style="116" hidden="1" customWidth="1"/>
    <col min="6145" max="6146" width="12" style="116" customWidth="1"/>
    <col min="6147" max="6147" width="8" style="116" bestFit="1" customWidth="1"/>
    <col min="6148" max="6148" width="7.875" style="116" bestFit="1" customWidth="1"/>
    <col min="6149" max="6150" width="0" style="116" hidden="1" customWidth="1"/>
    <col min="6151" max="6398" width="7.875" style="116"/>
    <col min="6399" max="6399" width="35.75" style="116" customWidth="1"/>
    <col min="6400" max="6400" width="0" style="116" hidden="1" customWidth="1"/>
    <col min="6401" max="6402" width="12" style="116" customWidth="1"/>
    <col min="6403" max="6403" width="8" style="116" bestFit="1" customWidth="1"/>
    <col min="6404" max="6404" width="7.875" style="116" bestFit="1" customWidth="1"/>
    <col min="6405" max="6406" width="0" style="116" hidden="1" customWidth="1"/>
    <col min="6407" max="6654" width="7.875" style="116"/>
    <col min="6655" max="6655" width="35.75" style="116" customWidth="1"/>
    <col min="6656" max="6656" width="0" style="116" hidden="1" customWidth="1"/>
    <col min="6657" max="6658" width="12" style="116" customWidth="1"/>
    <col min="6659" max="6659" width="8" style="116" bestFit="1" customWidth="1"/>
    <col min="6660" max="6660" width="7.875" style="116" bestFit="1" customWidth="1"/>
    <col min="6661" max="6662" width="0" style="116" hidden="1" customWidth="1"/>
    <col min="6663" max="6910" width="7.875" style="116"/>
    <col min="6911" max="6911" width="35.75" style="116" customWidth="1"/>
    <col min="6912" max="6912" width="0" style="116" hidden="1" customWidth="1"/>
    <col min="6913" max="6914" width="12" style="116" customWidth="1"/>
    <col min="6915" max="6915" width="8" style="116" bestFit="1" customWidth="1"/>
    <col min="6916" max="6916" width="7.875" style="116" bestFit="1" customWidth="1"/>
    <col min="6917" max="6918" width="0" style="116" hidden="1" customWidth="1"/>
    <col min="6919" max="7166" width="7.875" style="116"/>
    <col min="7167" max="7167" width="35.75" style="116" customWidth="1"/>
    <col min="7168" max="7168" width="0" style="116" hidden="1" customWidth="1"/>
    <col min="7169" max="7170" width="12" style="116" customWidth="1"/>
    <col min="7171" max="7171" width="8" style="116" bestFit="1" customWidth="1"/>
    <col min="7172" max="7172" width="7.875" style="116" bestFit="1" customWidth="1"/>
    <col min="7173" max="7174" width="0" style="116" hidden="1" customWidth="1"/>
    <col min="7175" max="7422" width="7.875" style="116"/>
    <col min="7423" max="7423" width="35.75" style="116" customWidth="1"/>
    <col min="7424" max="7424" width="0" style="116" hidden="1" customWidth="1"/>
    <col min="7425" max="7426" width="12" style="116" customWidth="1"/>
    <col min="7427" max="7427" width="8" style="116" bestFit="1" customWidth="1"/>
    <col min="7428" max="7428" width="7.875" style="116" bestFit="1" customWidth="1"/>
    <col min="7429" max="7430" width="0" style="116" hidden="1" customWidth="1"/>
    <col min="7431" max="7678" width="7.875" style="116"/>
    <col min="7679" max="7679" width="35.75" style="116" customWidth="1"/>
    <col min="7680" max="7680" width="0" style="116" hidden="1" customWidth="1"/>
    <col min="7681" max="7682" width="12" style="116" customWidth="1"/>
    <col min="7683" max="7683" width="8" style="116" bestFit="1" customWidth="1"/>
    <col min="7684" max="7684" width="7.875" style="116" bestFit="1" customWidth="1"/>
    <col min="7685" max="7686" width="0" style="116" hidden="1" customWidth="1"/>
    <col min="7687" max="7934" width="7.875" style="116"/>
    <col min="7935" max="7935" width="35.75" style="116" customWidth="1"/>
    <col min="7936" max="7936" width="0" style="116" hidden="1" customWidth="1"/>
    <col min="7937" max="7938" width="12" style="116" customWidth="1"/>
    <col min="7939" max="7939" width="8" style="116" bestFit="1" customWidth="1"/>
    <col min="7940" max="7940" width="7.875" style="116" bestFit="1" customWidth="1"/>
    <col min="7941" max="7942" width="0" style="116" hidden="1" customWidth="1"/>
    <col min="7943" max="8190" width="7.875" style="116"/>
    <col min="8191" max="8191" width="35.75" style="116" customWidth="1"/>
    <col min="8192" max="8192" width="0" style="116" hidden="1" customWidth="1"/>
    <col min="8193" max="8194" width="12" style="116" customWidth="1"/>
    <col min="8195" max="8195" width="8" style="116" bestFit="1" customWidth="1"/>
    <col min="8196" max="8196" width="7.875" style="116" bestFit="1" customWidth="1"/>
    <col min="8197" max="8198" width="0" style="116" hidden="1" customWidth="1"/>
    <col min="8199" max="8446" width="7.875" style="116"/>
    <col min="8447" max="8447" width="35.75" style="116" customWidth="1"/>
    <col min="8448" max="8448" width="0" style="116" hidden="1" customWidth="1"/>
    <col min="8449" max="8450" width="12" style="116" customWidth="1"/>
    <col min="8451" max="8451" width="8" style="116" bestFit="1" customWidth="1"/>
    <col min="8452" max="8452" width="7.875" style="116" bestFit="1" customWidth="1"/>
    <col min="8453" max="8454" width="0" style="116" hidden="1" customWidth="1"/>
    <col min="8455" max="8702" width="7.875" style="116"/>
    <col min="8703" max="8703" width="35.75" style="116" customWidth="1"/>
    <col min="8704" max="8704" width="0" style="116" hidden="1" customWidth="1"/>
    <col min="8705" max="8706" width="12" style="116" customWidth="1"/>
    <col min="8707" max="8707" width="8" style="116" bestFit="1" customWidth="1"/>
    <col min="8708" max="8708" width="7.875" style="116" bestFit="1" customWidth="1"/>
    <col min="8709" max="8710" width="0" style="116" hidden="1" customWidth="1"/>
    <col min="8711" max="8958" width="7.875" style="116"/>
    <col min="8959" max="8959" width="35.75" style="116" customWidth="1"/>
    <col min="8960" max="8960" width="0" style="116" hidden="1" customWidth="1"/>
    <col min="8961" max="8962" width="12" style="116" customWidth="1"/>
    <col min="8963" max="8963" width="8" style="116" bestFit="1" customWidth="1"/>
    <col min="8964" max="8964" width="7.875" style="116" bestFit="1" customWidth="1"/>
    <col min="8965" max="8966" width="0" style="116" hidden="1" customWidth="1"/>
    <col min="8967" max="9214" width="7.875" style="116"/>
    <col min="9215" max="9215" width="35.75" style="116" customWidth="1"/>
    <col min="9216" max="9216" width="0" style="116" hidden="1" customWidth="1"/>
    <col min="9217" max="9218" width="12" style="116" customWidth="1"/>
    <col min="9219" max="9219" width="8" style="116" bestFit="1" customWidth="1"/>
    <col min="9220" max="9220" width="7.875" style="116" bestFit="1" customWidth="1"/>
    <col min="9221" max="9222" width="0" style="116" hidden="1" customWidth="1"/>
    <col min="9223" max="9470" width="7.875" style="116"/>
    <col min="9471" max="9471" width="35.75" style="116" customWidth="1"/>
    <col min="9472" max="9472" width="0" style="116" hidden="1" customWidth="1"/>
    <col min="9473" max="9474" width="12" style="116" customWidth="1"/>
    <col min="9475" max="9475" width="8" style="116" bestFit="1" customWidth="1"/>
    <col min="9476" max="9476" width="7.875" style="116" bestFit="1" customWidth="1"/>
    <col min="9477" max="9478" width="0" style="116" hidden="1" customWidth="1"/>
    <col min="9479" max="9726" width="7.875" style="116"/>
    <col min="9727" max="9727" width="35.75" style="116" customWidth="1"/>
    <col min="9728" max="9728" width="0" style="116" hidden="1" customWidth="1"/>
    <col min="9729" max="9730" width="12" style="116" customWidth="1"/>
    <col min="9731" max="9731" width="8" style="116" bestFit="1" customWidth="1"/>
    <col min="9732" max="9732" width="7.875" style="116" bestFit="1" customWidth="1"/>
    <col min="9733" max="9734" width="0" style="116" hidden="1" customWidth="1"/>
    <col min="9735" max="9982" width="7.875" style="116"/>
    <col min="9983" max="9983" width="35.75" style="116" customWidth="1"/>
    <col min="9984" max="9984" width="0" style="116" hidden="1" customWidth="1"/>
    <col min="9985" max="9986" width="12" style="116" customWidth="1"/>
    <col min="9987" max="9987" width="8" style="116" bestFit="1" customWidth="1"/>
    <col min="9988" max="9988" width="7.875" style="116" bestFit="1" customWidth="1"/>
    <col min="9989" max="9990" width="0" style="116" hidden="1" customWidth="1"/>
    <col min="9991" max="10238" width="7.875" style="116"/>
    <col min="10239" max="10239" width="35.75" style="116" customWidth="1"/>
    <col min="10240" max="10240" width="0" style="116" hidden="1" customWidth="1"/>
    <col min="10241" max="10242" width="12" style="116" customWidth="1"/>
    <col min="10243" max="10243" width="8" style="116" bestFit="1" customWidth="1"/>
    <col min="10244" max="10244" width="7.875" style="116" bestFit="1" customWidth="1"/>
    <col min="10245" max="10246" width="0" style="116" hidden="1" customWidth="1"/>
    <col min="10247" max="10494" width="7.875" style="116"/>
    <col min="10495" max="10495" width="35.75" style="116" customWidth="1"/>
    <col min="10496" max="10496" width="0" style="116" hidden="1" customWidth="1"/>
    <col min="10497" max="10498" width="12" style="116" customWidth="1"/>
    <col min="10499" max="10499" width="8" style="116" bestFit="1" customWidth="1"/>
    <col min="10500" max="10500" width="7.875" style="116" bestFit="1" customWidth="1"/>
    <col min="10501" max="10502" width="0" style="116" hidden="1" customWidth="1"/>
    <col min="10503" max="10750" width="7.875" style="116"/>
    <col min="10751" max="10751" width="35.75" style="116" customWidth="1"/>
    <col min="10752" max="10752" width="0" style="116" hidden="1" customWidth="1"/>
    <col min="10753" max="10754" width="12" style="116" customWidth="1"/>
    <col min="10755" max="10755" width="8" style="116" bestFit="1" customWidth="1"/>
    <col min="10756" max="10756" width="7.875" style="116" bestFit="1" customWidth="1"/>
    <col min="10757" max="10758" width="0" style="116" hidden="1" customWidth="1"/>
    <col min="10759" max="11006" width="7.875" style="116"/>
    <col min="11007" max="11007" width="35.75" style="116" customWidth="1"/>
    <col min="11008" max="11008" width="0" style="116" hidden="1" customWidth="1"/>
    <col min="11009" max="11010" width="12" style="116" customWidth="1"/>
    <col min="11011" max="11011" width="8" style="116" bestFit="1" customWidth="1"/>
    <col min="11012" max="11012" width="7.875" style="116" bestFit="1" customWidth="1"/>
    <col min="11013" max="11014" width="0" style="116" hidden="1" customWidth="1"/>
    <col min="11015" max="11262" width="7.875" style="116"/>
    <col min="11263" max="11263" width="35.75" style="116" customWidth="1"/>
    <col min="11264" max="11264" width="0" style="116" hidden="1" customWidth="1"/>
    <col min="11265" max="11266" width="12" style="116" customWidth="1"/>
    <col min="11267" max="11267" width="8" style="116" bestFit="1" customWidth="1"/>
    <col min="11268" max="11268" width="7.875" style="116" bestFit="1" customWidth="1"/>
    <col min="11269" max="11270" width="0" style="116" hidden="1" customWidth="1"/>
    <col min="11271" max="11518" width="7.875" style="116"/>
    <col min="11519" max="11519" width="35.75" style="116" customWidth="1"/>
    <col min="11520" max="11520" width="0" style="116" hidden="1" customWidth="1"/>
    <col min="11521" max="11522" width="12" style="116" customWidth="1"/>
    <col min="11523" max="11523" width="8" style="116" bestFit="1" customWidth="1"/>
    <col min="11524" max="11524" width="7.875" style="116" bestFit="1" customWidth="1"/>
    <col min="11525" max="11526" width="0" style="116" hidden="1" customWidth="1"/>
    <col min="11527" max="11774" width="7.875" style="116"/>
    <col min="11775" max="11775" width="35.75" style="116" customWidth="1"/>
    <col min="11776" max="11776" width="0" style="116" hidden="1" customWidth="1"/>
    <col min="11777" max="11778" width="12" style="116" customWidth="1"/>
    <col min="11779" max="11779" width="8" style="116" bestFit="1" customWidth="1"/>
    <col min="11780" max="11780" width="7.875" style="116" bestFit="1" customWidth="1"/>
    <col min="11781" max="11782" width="0" style="116" hidden="1" customWidth="1"/>
    <col min="11783" max="12030" width="7.875" style="116"/>
    <col min="12031" max="12031" width="35.75" style="116" customWidth="1"/>
    <col min="12032" max="12032" width="0" style="116" hidden="1" customWidth="1"/>
    <col min="12033" max="12034" width="12" style="116" customWidth="1"/>
    <col min="12035" max="12035" width="8" style="116" bestFit="1" customWidth="1"/>
    <col min="12036" max="12036" width="7.875" style="116" bestFit="1" customWidth="1"/>
    <col min="12037" max="12038" width="0" style="116" hidden="1" customWidth="1"/>
    <col min="12039" max="12286" width="7.875" style="116"/>
    <col min="12287" max="12287" width="35.75" style="116" customWidth="1"/>
    <col min="12288" max="12288" width="0" style="116" hidden="1" customWidth="1"/>
    <col min="12289" max="12290" width="12" style="116" customWidth="1"/>
    <col min="12291" max="12291" width="8" style="116" bestFit="1" customWidth="1"/>
    <col min="12292" max="12292" width="7.875" style="116" bestFit="1" customWidth="1"/>
    <col min="12293" max="12294" width="0" style="116" hidden="1" customWidth="1"/>
    <col min="12295" max="12542" width="7.875" style="116"/>
    <col min="12543" max="12543" width="35.75" style="116" customWidth="1"/>
    <col min="12544" max="12544" width="0" style="116" hidden="1" customWidth="1"/>
    <col min="12545" max="12546" width="12" style="116" customWidth="1"/>
    <col min="12547" max="12547" width="8" style="116" bestFit="1" customWidth="1"/>
    <col min="12548" max="12548" width="7.875" style="116" bestFit="1" customWidth="1"/>
    <col min="12549" max="12550" width="0" style="116" hidden="1" customWidth="1"/>
    <col min="12551" max="12798" width="7.875" style="116"/>
    <col min="12799" max="12799" width="35.75" style="116" customWidth="1"/>
    <col min="12800" max="12800" width="0" style="116" hidden="1" customWidth="1"/>
    <col min="12801" max="12802" width="12" style="116" customWidth="1"/>
    <col min="12803" max="12803" width="8" style="116" bestFit="1" customWidth="1"/>
    <col min="12804" max="12804" width="7.875" style="116" bestFit="1" customWidth="1"/>
    <col min="12805" max="12806" width="0" style="116" hidden="1" customWidth="1"/>
    <col min="12807" max="13054" width="7.875" style="116"/>
    <col min="13055" max="13055" width="35.75" style="116" customWidth="1"/>
    <col min="13056" max="13056" width="0" style="116" hidden="1" customWidth="1"/>
    <col min="13057" max="13058" width="12" style="116" customWidth="1"/>
    <col min="13059" max="13059" width="8" style="116" bestFit="1" customWidth="1"/>
    <col min="13060" max="13060" width="7.875" style="116" bestFit="1" customWidth="1"/>
    <col min="13061" max="13062" width="0" style="116" hidden="1" customWidth="1"/>
    <col min="13063" max="13310" width="7.875" style="116"/>
    <col min="13311" max="13311" width="35.75" style="116" customWidth="1"/>
    <col min="13312" max="13312" width="0" style="116" hidden="1" customWidth="1"/>
    <col min="13313" max="13314" width="12" style="116" customWidth="1"/>
    <col min="13315" max="13315" width="8" style="116" bestFit="1" customWidth="1"/>
    <col min="13316" max="13316" width="7.875" style="116" bestFit="1" customWidth="1"/>
    <col min="13317" max="13318" width="0" style="116" hidden="1" customWidth="1"/>
    <col min="13319" max="13566" width="7.875" style="116"/>
    <col min="13567" max="13567" width="35.75" style="116" customWidth="1"/>
    <col min="13568" max="13568" width="0" style="116" hidden="1" customWidth="1"/>
    <col min="13569" max="13570" width="12" style="116" customWidth="1"/>
    <col min="13571" max="13571" width="8" style="116" bestFit="1" customWidth="1"/>
    <col min="13572" max="13572" width="7.875" style="116" bestFit="1" customWidth="1"/>
    <col min="13573" max="13574" width="0" style="116" hidden="1" customWidth="1"/>
    <col min="13575" max="13822" width="7.875" style="116"/>
    <col min="13823" max="13823" width="35.75" style="116" customWidth="1"/>
    <col min="13824" max="13824" width="0" style="116" hidden="1" customWidth="1"/>
    <col min="13825" max="13826" width="12" style="116" customWidth="1"/>
    <col min="13827" max="13827" width="8" style="116" bestFit="1" customWidth="1"/>
    <col min="13828" max="13828" width="7.875" style="116" bestFit="1" customWidth="1"/>
    <col min="13829" max="13830" width="0" style="116" hidden="1" customWidth="1"/>
    <col min="13831" max="14078" width="7.875" style="116"/>
    <col min="14079" max="14079" width="35.75" style="116" customWidth="1"/>
    <col min="14080" max="14080" width="0" style="116" hidden="1" customWidth="1"/>
    <col min="14081" max="14082" width="12" style="116" customWidth="1"/>
    <col min="14083" max="14083" width="8" style="116" bestFit="1" customWidth="1"/>
    <col min="14084" max="14084" width="7.875" style="116" bestFit="1" customWidth="1"/>
    <col min="14085" max="14086" width="0" style="116" hidden="1" customWidth="1"/>
    <col min="14087" max="14334" width="7.875" style="116"/>
    <col min="14335" max="14335" width="35.75" style="116" customWidth="1"/>
    <col min="14336" max="14336" width="0" style="116" hidden="1" customWidth="1"/>
    <col min="14337" max="14338" width="12" style="116" customWidth="1"/>
    <col min="14339" max="14339" width="8" style="116" bestFit="1" customWidth="1"/>
    <col min="14340" max="14340" width="7.875" style="116" bestFit="1" customWidth="1"/>
    <col min="14341" max="14342" width="0" style="116" hidden="1" customWidth="1"/>
    <col min="14343" max="14590" width="7.875" style="116"/>
    <col min="14591" max="14591" width="35.75" style="116" customWidth="1"/>
    <col min="14592" max="14592" width="0" style="116" hidden="1" customWidth="1"/>
    <col min="14593" max="14594" width="12" style="116" customWidth="1"/>
    <col min="14595" max="14595" width="8" style="116" bestFit="1" customWidth="1"/>
    <col min="14596" max="14596" width="7.875" style="116" bestFit="1" customWidth="1"/>
    <col min="14597" max="14598" width="0" style="116" hidden="1" customWidth="1"/>
    <col min="14599" max="14846" width="7.875" style="116"/>
    <col min="14847" max="14847" width="35.75" style="116" customWidth="1"/>
    <col min="14848" max="14848" width="0" style="116" hidden="1" customWidth="1"/>
    <col min="14849" max="14850" width="12" style="116" customWidth="1"/>
    <col min="14851" max="14851" width="8" style="116" bestFit="1" customWidth="1"/>
    <col min="14852" max="14852" width="7.875" style="116" bestFit="1" customWidth="1"/>
    <col min="14853" max="14854" width="0" style="116" hidden="1" customWidth="1"/>
    <col min="14855" max="15102" width="7.875" style="116"/>
    <col min="15103" max="15103" width="35.75" style="116" customWidth="1"/>
    <col min="15104" max="15104" width="0" style="116" hidden="1" customWidth="1"/>
    <col min="15105" max="15106" width="12" style="116" customWidth="1"/>
    <col min="15107" max="15107" width="8" style="116" bestFit="1" customWidth="1"/>
    <col min="15108" max="15108" width="7.875" style="116" bestFit="1" customWidth="1"/>
    <col min="15109" max="15110" width="0" style="116" hidden="1" customWidth="1"/>
    <col min="15111" max="15358" width="7.875" style="116"/>
    <col min="15359" max="15359" width="35.75" style="116" customWidth="1"/>
    <col min="15360" max="15360" width="0" style="116" hidden="1" customWidth="1"/>
    <col min="15361" max="15362" width="12" style="116" customWidth="1"/>
    <col min="15363" max="15363" width="8" style="116" bestFit="1" customWidth="1"/>
    <col min="15364" max="15364" width="7.875" style="116" bestFit="1" customWidth="1"/>
    <col min="15365" max="15366" width="0" style="116" hidden="1" customWidth="1"/>
    <col min="15367" max="15614" width="7.875" style="116"/>
    <col min="15615" max="15615" width="35.75" style="116" customWidth="1"/>
    <col min="15616" max="15616" width="0" style="116" hidden="1" customWidth="1"/>
    <col min="15617" max="15618" width="12" style="116" customWidth="1"/>
    <col min="15619" max="15619" width="8" style="116" bestFit="1" customWidth="1"/>
    <col min="15620" max="15620" width="7.875" style="116" bestFit="1" customWidth="1"/>
    <col min="15621" max="15622" width="0" style="116" hidden="1" customWidth="1"/>
    <col min="15623" max="15870" width="7.875" style="116"/>
    <col min="15871" max="15871" width="35.75" style="116" customWidth="1"/>
    <col min="15872" max="15872" width="0" style="116" hidden="1" customWidth="1"/>
    <col min="15873" max="15874" width="12" style="116" customWidth="1"/>
    <col min="15875" max="15875" width="8" style="116" bestFit="1" customWidth="1"/>
    <col min="15876" max="15876" width="7.875" style="116" bestFit="1" customWidth="1"/>
    <col min="15877" max="15878" width="0" style="116" hidden="1" customWidth="1"/>
    <col min="15879" max="16126" width="7.875" style="116"/>
    <col min="16127" max="16127" width="35.75" style="116" customWidth="1"/>
    <col min="16128" max="16128" width="0" style="116" hidden="1" customWidth="1"/>
    <col min="16129" max="16130" width="12" style="116" customWidth="1"/>
    <col min="16131" max="16131" width="8" style="116" bestFit="1" customWidth="1"/>
    <col min="16132" max="16132" width="7.875" style="116" bestFit="1" customWidth="1"/>
    <col min="16133" max="16134" width="0" style="116" hidden="1" customWidth="1"/>
    <col min="16135" max="16384" width="7.875" style="116"/>
  </cols>
  <sheetData>
    <row r="1" spans="1:5" ht="27" customHeight="1">
      <c r="A1" s="138" t="s">
        <v>124</v>
      </c>
      <c r="B1" s="115"/>
    </row>
    <row r="2" spans="1:5" ht="39.950000000000003" customHeight="1">
      <c r="A2" s="117" t="s">
        <v>107</v>
      </c>
      <c r="B2" s="118"/>
    </row>
    <row r="3" spans="1:5" s="120" customFormat="1" ht="18.75" customHeight="1">
      <c r="A3" s="119"/>
      <c r="B3" s="88" t="s">
        <v>41</v>
      </c>
    </row>
    <row r="4" spans="1:5" s="123" customFormat="1" ht="53.25" customHeight="1">
      <c r="A4" s="121" t="s">
        <v>70</v>
      </c>
      <c r="B4" s="112" t="s">
        <v>154</v>
      </c>
      <c r="C4" s="122"/>
    </row>
    <row r="5" spans="1:5" s="126" customFormat="1" ht="53.25" customHeight="1">
      <c r="A5" s="169" t="s">
        <v>818</v>
      </c>
      <c r="B5" s="169" t="s">
        <v>818</v>
      </c>
      <c r="C5" s="125"/>
    </row>
    <row r="6" spans="1:5" s="120" customFormat="1" ht="53.25" customHeight="1">
      <c r="A6" s="124"/>
      <c r="B6" s="124"/>
      <c r="C6" s="127"/>
      <c r="E6" s="120">
        <v>988753</v>
      </c>
    </row>
    <row r="7" spans="1:5" s="120" customFormat="1" ht="53.25" customHeight="1">
      <c r="A7" s="124"/>
      <c r="B7" s="124"/>
      <c r="C7" s="127"/>
      <c r="E7" s="120">
        <v>822672</v>
      </c>
    </row>
    <row r="8" spans="1:5" s="131" customFormat="1" ht="53.25" customHeight="1">
      <c r="A8" s="128" t="s">
        <v>31</v>
      </c>
      <c r="B8" s="195">
        <v>0</v>
      </c>
      <c r="C8" s="13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2" sqref="A12:C13"/>
    </sheetView>
  </sheetViews>
  <sheetFormatPr defaultRowHeight="15.75"/>
  <cols>
    <col min="1" max="1" width="17.125" style="68" customWidth="1"/>
    <col min="2" max="2" width="36.875" style="68" customWidth="1"/>
    <col min="3" max="3" width="17.25" style="70" customWidth="1"/>
    <col min="4" max="16384" width="9" style="68"/>
  </cols>
  <sheetData>
    <row r="1" spans="1:5" ht="22.5" customHeight="1">
      <c r="A1" s="71" t="s">
        <v>125</v>
      </c>
    </row>
    <row r="2" spans="1:5" ht="24.75" customHeight="1">
      <c r="A2" s="185" t="s">
        <v>109</v>
      </c>
      <c r="B2" s="186"/>
      <c r="C2" s="186"/>
    </row>
    <row r="3" spans="1:5" s="71" customFormat="1" ht="24" customHeight="1">
      <c r="C3" s="69" t="s">
        <v>30</v>
      </c>
    </row>
    <row r="4" spans="1:5" s="78" customFormat="1" ht="33" customHeight="1">
      <c r="A4" s="83" t="s">
        <v>32</v>
      </c>
      <c r="B4" s="83" t="s">
        <v>33</v>
      </c>
      <c r="C4" s="73" t="s">
        <v>854</v>
      </c>
    </row>
    <row r="5" spans="1:5" s="78" customFormat="1" ht="24.75" customHeight="1">
      <c r="A5" s="75">
        <v>102</v>
      </c>
      <c r="B5" s="76" t="s">
        <v>51</v>
      </c>
      <c r="C5" s="77"/>
    </row>
    <row r="6" spans="1:5" s="78" customFormat="1" ht="24.75" customHeight="1">
      <c r="A6" s="99" t="s">
        <v>56</v>
      </c>
      <c r="B6" s="109" t="s">
        <v>57</v>
      </c>
      <c r="C6" s="77">
        <v>7435</v>
      </c>
    </row>
    <row r="7" spans="1:5" s="71" customFormat="1" ht="24.75" customHeight="1">
      <c r="A7" s="100">
        <v>1020301</v>
      </c>
      <c r="B7" s="110" t="s">
        <v>58</v>
      </c>
      <c r="C7" s="77">
        <v>7435</v>
      </c>
      <c r="E7" s="82"/>
    </row>
    <row r="8" spans="1:5" s="71" customFormat="1" ht="24.75" customHeight="1">
      <c r="A8" s="79" t="s">
        <v>4</v>
      </c>
      <c r="B8" s="80"/>
      <c r="C8" s="81"/>
    </row>
    <row r="9" spans="1:5" s="78" customFormat="1" ht="24.75" customHeight="1">
      <c r="A9" s="99" t="s">
        <v>59</v>
      </c>
      <c r="B9" s="109" t="s">
        <v>60</v>
      </c>
      <c r="C9" s="77">
        <v>306</v>
      </c>
    </row>
    <row r="10" spans="1:5" s="71" customFormat="1" ht="24.75" customHeight="1">
      <c r="A10" s="100">
        <v>1020501</v>
      </c>
      <c r="B10" s="110" t="s">
        <v>61</v>
      </c>
      <c r="C10" s="77">
        <v>306</v>
      </c>
      <c r="E10" s="82"/>
    </row>
    <row r="11" spans="1:5" s="71" customFormat="1" ht="24.75" customHeight="1">
      <c r="A11" s="79" t="s">
        <v>4</v>
      </c>
      <c r="B11" s="80"/>
      <c r="C11" s="81"/>
    </row>
    <row r="12" spans="1:5" s="71" customFormat="1" ht="24.75" customHeight="1">
      <c r="A12" s="99">
        <v>10207</v>
      </c>
      <c r="B12" s="109" t="s">
        <v>856</v>
      </c>
      <c r="C12" s="77">
        <v>26226</v>
      </c>
    </row>
    <row r="13" spans="1:5" s="78" customFormat="1" ht="24.75" customHeight="1">
      <c r="A13" s="99" t="s">
        <v>858</v>
      </c>
      <c r="B13" s="109" t="s">
        <v>857</v>
      </c>
      <c r="C13" s="77">
        <v>13147</v>
      </c>
    </row>
    <row r="14" spans="1:5" s="78" customFormat="1" ht="24.75" customHeight="1">
      <c r="A14" s="193" t="s">
        <v>31</v>
      </c>
      <c r="B14" s="194"/>
      <c r="C14" s="77">
        <f>SUM(C6,C9,C12,C13,)</f>
        <v>47114</v>
      </c>
    </row>
  </sheetData>
  <mergeCells count="2">
    <mergeCell ref="A2:C2"/>
    <mergeCell ref="A14:B14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30"/>
  <sheetViews>
    <sheetView workbookViewId="0">
      <selection activeCell="AD10" sqref="AD10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0" hidden="1" customWidth="1"/>
    <col min="6" max="6" width="8.125" style="30" hidden="1" customWidth="1"/>
    <col min="7" max="7" width="9.625" style="31" hidden="1" customWidth="1"/>
    <col min="8" max="8" width="17.5" style="31" hidden="1" customWidth="1"/>
    <col min="9" max="9" width="12.5" style="32" hidden="1" customWidth="1"/>
    <col min="10" max="10" width="7" style="33" hidden="1" customWidth="1"/>
    <col min="11" max="12" width="7" style="30" hidden="1" customWidth="1"/>
    <col min="13" max="13" width="13.875" style="30" hidden="1" customWidth="1"/>
    <col min="14" max="14" width="7.875" style="30" hidden="1" customWidth="1"/>
    <col min="15" max="15" width="9.5" style="30" hidden="1" customWidth="1"/>
    <col min="16" max="16" width="6.875" style="30" hidden="1" customWidth="1"/>
    <col min="17" max="17" width="9" style="30" hidden="1" customWidth="1"/>
    <col min="18" max="18" width="5.875" style="30" hidden="1" customWidth="1"/>
    <col min="19" max="19" width="5.25" style="30" hidden="1" customWidth="1"/>
    <col min="20" max="20" width="6.5" style="30" hidden="1" customWidth="1"/>
    <col min="21" max="22" width="7" style="30" hidden="1" customWidth="1"/>
    <col min="23" max="23" width="10.625" style="30" hidden="1" customWidth="1"/>
    <col min="24" max="24" width="10.5" style="30" hidden="1" customWidth="1"/>
    <col min="25" max="25" width="7" style="30" hidden="1" customWidth="1"/>
    <col min="26" max="16384" width="7" style="30"/>
  </cols>
  <sheetData>
    <row r="1" spans="1:25" ht="21.75" customHeight="1">
      <c r="A1" s="29" t="s">
        <v>126</v>
      </c>
    </row>
    <row r="2" spans="1:25" ht="23.25">
      <c r="A2" s="180" t="s">
        <v>108</v>
      </c>
      <c r="B2" s="182"/>
      <c r="C2" s="181"/>
      <c r="G2" s="30"/>
      <c r="H2" s="30"/>
      <c r="I2" s="30"/>
    </row>
    <row r="3" spans="1:25" s="3" customFormat="1" ht="21" customHeight="1">
      <c r="A3" s="4"/>
      <c r="C3" s="34" t="s">
        <v>14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5" t="s">
        <v>15</v>
      </c>
      <c r="B4" s="36" t="s">
        <v>16</v>
      </c>
      <c r="C4" s="24" t="s">
        <v>855</v>
      </c>
      <c r="G4" s="38" t="s">
        <v>17</v>
      </c>
      <c r="H4" s="38" t="s">
        <v>18</v>
      </c>
      <c r="I4" s="38" t="s">
        <v>19</v>
      </c>
      <c r="J4" s="2"/>
      <c r="M4" s="38" t="s">
        <v>17</v>
      </c>
      <c r="N4" s="39" t="s">
        <v>18</v>
      </c>
      <c r="O4" s="38" t="s">
        <v>19</v>
      </c>
    </row>
    <row r="5" spans="1:25" s="3" customFormat="1" ht="26.25" customHeight="1">
      <c r="A5" s="7" t="s">
        <v>40</v>
      </c>
      <c r="B5" s="40" t="s">
        <v>50</v>
      </c>
      <c r="C5" s="5"/>
      <c r="D5" s="41">
        <v>105429</v>
      </c>
      <c r="E5" s="42">
        <v>595734.14</v>
      </c>
      <c r="F5" s="3">
        <f>104401+13602</f>
        <v>118003</v>
      </c>
      <c r="G5" s="43" t="s">
        <v>8</v>
      </c>
      <c r="H5" s="43" t="s">
        <v>20</v>
      </c>
      <c r="I5" s="44">
        <v>596221.15</v>
      </c>
      <c r="J5" s="2">
        <f t="shared" ref="J5:J8" si="0">G5-A5</f>
        <v>-8</v>
      </c>
      <c r="K5" s="41">
        <f t="shared" ref="K5:K8" si="1">I5-C5</f>
        <v>596221.15</v>
      </c>
      <c r="L5" s="41">
        <v>75943</v>
      </c>
      <c r="M5" s="43" t="s">
        <v>8</v>
      </c>
      <c r="N5" s="43" t="s">
        <v>20</v>
      </c>
      <c r="O5" s="44">
        <v>643048.94999999995</v>
      </c>
      <c r="P5" s="2">
        <f t="shared" ref="P5:P8" si="2">M5-A5</f>
        <v>-8</v>
      </c>
      <c r="Q5" s="41">
        <f t="shared" ref="Q5:Q8" si="3">O5-C5</f>
        <v>643048.94999999995</v>
      </c>
      <c r="S5" s="3">
        <v>717759</v>
      </c>
      <c r="U5" s="45" t="s">
        <v>8</v>
      </c>
      <c r="V5" s="45" t="s">
        <v>20</v>
      </c>
      <c r="W5" s="46">
        <v>659380.53</v>
      </c>
      <c r="X5" s="3">
        <f t="shared" ref="X5:X8" si="4">C5-W5</f>
        <v>-659380.53</v>
      </c>
      <c r="Y5" s="3">
        <f t="shared" ref="Y5:Y8" si="5">U5-A5</f>
        <v>-8</v>
      </c>
    </row>
    <row r="6" spans="1:25" s="3" customFormat="1" ht="26.25" customHeight="1">
      <c r="A6" s="87" t="s">
        <v>62</v>
      </c>
      <c r="B6" s="111" t="s">
        <v>63</v>
      </c>
      <c r="C6" s="5">
        <v>5752</v>
      </c>
      <c r="D6" s="41"/>
      <c r="E6" s="41">
        <v>7616.62</v>
      </c>
      <c r="G6" s="43" t="s">
        <v>7</v>
      </c>
      <c r="H6" s="43" t="s">
        <v>21</v>
      </c>
      <c r="I6" s="44">
        <v>7616.62</v>
      </c>
      <c r="J6" s="2">
        <f t="shared" si="0"/>
        <v>-802</v>
      </c>
      <c r="K6" s="41">
        <f t="shared" si="1"/>
        <v>1864.62</v>
      </c>
      <c r="L6" s="41"/>
      <c r="M6" s="43" t="s">
        <v>7</v>
      </c>
      <c r="N6" s="43" t="s">
        <v>21</v>
      </c>
      <c r="O6" s="44">
        <v>7749.58</v>
      </c>
      <c r="P6" s="2">
        <f t="shared" si="2"/>
        <v>-802</v>
      </c>
      <c r="Q6" s="41">
        <f t="shared" si="3"/>
        <v>1997.58</v>
      </c>
      <c r="U6" s="45" t="s">
        <v>7</v>
      </c>
      <c r="V6" s="45" t="s">
        <v>21</v>
      </c>
      <c r="W6" s="46">
        <v>8475.4699999999993</v>
      </c>
      <c r="X6" s="3">
        <f t="shared" si="4"/>
        <v>-2723.4699999999993</v>
      </c>
      <c r="Y6" s="3">
        <f t="shared" si="5"/>
        <v>-802</v>
      </c>
    </row>
    <row r="7" spans="1:25" s="3" customFormat="1" ht="26.25" customHeight="1">
      <c r="A7" s="63" t="s">
        <v>64</v>
      </c>
      <c r="B7" s="67" t="s">
        <v>65</v>
      </c>
      <c r="C7" s="5">
        <v>5752</v>
      </c>
      <c r="D7" s="41"/>
      <c r="E7" s="41">
        <v>3922.87</v>
      </c>
      <c r="G7" s="43" t="s">
        <v>6</v>
      </c>
      <c r="H7" s="43" t="s">
        <v>22</v>
      </c>
      <c r="I7" s="44">
        <v>3922.87</v>
      </c>
      <c r="J7" s="2">
        <f t="shared" si="0"/>
        <v>-80200</v>
      </c>
      <c r="K7" s="41">
        <f t="shared" si="1"/>
        <v>-1829.13</v>
      </c>
      <c r="L7" s="41">
        <v>750</v>
      </c>
      <c r="M7" s="43" t="s">
        <v>6</v>
      </c>
      <c r="N7" s="43" t="s">
        <v>22</v>
      </c>
      <c r="O7" s="44">
        <v>4041.81</v>
      </c>
      <c r="P7" s="2">
        <f t="shared" si="2"/>
        <v>-80200</v>
      </c>
      <c r="Q7" s="41">
        <f t="shared" si="3"/>
        <v>-1710.19</v>
      </c>
      <c r="U7" s="45" t="s">
        <v>6</v>
      </c>
      <c r="V7" s="45" t="s">
        <v>22</v>
      </c>
      <c r="W7" s="46">
        <v>4680.9399999999996</v>
      </c>
      <c r="X7" s="3">
        <f t="shared" si="4"/>
        <v>1071.0600000000004</v>
      </c>
      <c r="Y7" s="3">
        <f t="shared" si="5"/>
        <v>-80200</v>
      </c>
    </row>
    <row r="8" spans="1:25" s="3" customFormat="1" ht="26.25" customHeight="1">
      <c r="A8" s="79" t="s">
        <v>4</v>
      </c>
      <c r="B8" s="47"/>
      <c r="C8" s="5"/>
      <c r="D8" s="48"/>
      <c r="E8" s="48">
        <v>135.6</v>
      </c>
      <c r="G8" s="43" t="s">
        <v>5</v>
      </c>
      <c r="H8" s="43" t="s">
        <v>23</v>
      </c>
      <c r="I8" s="44">
        <v>135.6</v>
      </c>
      <c r="J8" s="2" t="e">
        <f t="shared" si="0"/>
        <v>#VALUE!</v>
      </c>
      <c r="K8" s="41">
        <f t="shared" si="1"/>
        <v>135.6</v>
      </c>
      <c r="L8" s="41"/>
      <c r="M8" s="43" t="s">
        <v>5</v>
      </c>
      <c r="N8" s="43" t="s">
        <v>23</v>
      </c>
      <c r="O8" s="44">
        <v>135.6</v>
      </c>
      <c r="P8" s="2" t="e">
        <f t="shared" si="2"/>
        <v>#VALUE!</v>
      </c>
      <c r="Q8" s="41">
        <f t="shared" si="3"/>
        <v>135.6</v>
      </c>
      <c r="U8" s="45" t="s">
        <v>5</v>
      </c>
      <c r="V8" s="45" t="s">
        <v>23</v>
      </c>
      <c r="W8" s="46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26.25" customHeight="1">
      <c r="A9" s="87" t="s">
        <v>66</v>
      </c>
      <c r="B9" s="111" t="s">
        <v>67</v>
      </c>
      <c r="C9" s="5">
        <v>131</v>
      </c>
      <c r="D9" s="41"/>
      <c r="E9" s="41">
        <v>7616.62</v>
      </c>
      <c r="G9" s="43" t="s">
        <v>7</v>
      </c>
      <c r="H9" s="43" t="s">
        <v>21</v>
      </c>
      <c r="I9" s="44">
        <v>7616.62</v>
      </c>
      <c r="J9" s="2">
        <f t="shared" ref="J9:J11" si="6">G9-A9</f>
        <v>-804</v>
      </c>
      <c r="K9" s="41">
        <f t="shared" ref="K9:K11" si="7">I9-C9</f>
        <v>7485.62</v>
      </c>
      <c r="L9" s="41"/>
      <c r="M9" s="43" t="s">
        <v>7</v>
      </c>
      <c r="N9" s="43" t="s">
        <v>21</v>
      </c>
      <c r="O9" s="44">
        <v>7749.58</v>
      </c>
      <c r="P9" s="2">
        <f t="shared" ref="P9:P11" si="8">M9-A9</f>
        <v>-804</v>
      </c>
      <c r="Q9" s="41">
        <f t="shared" ref="Q9:Q11" si="9">O9-C9</f>
        <v>7618.58</v>
      </c>
      <c r="U9" s="45" t="s">
        <v>7</v>
      </c>
      <c r="V9" s="45" t="s">
        <v>21</v>
      </c>
      <c r="W9" s="46">
        <v>8475.4699999999993</v>
      </c>
      <c r="X9" s="3">
        <f t="shared" ref="X9:X11" si="10">C9-W9</f>
        <v>-8344.4699999999993</v>
      </c>
      <c r="Y9" s="3">
        <f t="shared" ref="Y9:Y11" si="11">U9-A9</f>
        <v>-804</v>
      </c>
    </row>
    <row r="10" spans="1:25" s="3" customFormat="1" ht="26.25" customHeight="1">
      <c r="A10" s="63" t="s">
        <v>68</v>
      </c>
      <c r="B10" s="67" t="s">
        <v>69</v>
      </c>
      <c r="C10" s="5">
        <v>131</v>
      </c>
      <c r="D10" s="41"/>
      <c r="E10" s="41">
        <v>3922.87</v>
      </c>
      <c r="G10" s="43" t="s">
        <v>6</v>
      </c>
      <c r="H10" s="43" t="s">
        <v>22</v>
      </c>
      <c r="I10" s="44">
        <v>3922.87</v>
      </c>
      <c r="J10" s="2">
        <f t="shared" si="6"/>
        <v>-80400</v>
      </c>
      <c r="K10" s="41">
        <f t="shared" si="7"/>
        <v>3791.87</v>
      </c>
      <c r="L10" s="41">
        <v>750</v>
      </c>
      <c r="M10" s="43" t="s">
        <v>6</v>
      </c>
      <c r="N10" s="43" t="s">
        <v>22</v>
      </c>
      <c r="O10" s="44">
        <v>4041.81</v>
      </c>
      <c r="P10" s="2">
        <f t="shared" si="8"/>
        <v>-80400</v>
      </c>
      <c r="Q10" s="41">
        <f t="shared" si="9"/>
        <v>3910.81</v>
      </c>
      <c r="U10" s="45" t="s">
        <v>6</v>
      </c>
      <c r="V10" s="45" t="s">
        <v>22</v>
      </c>
      <c r="W10" s="46">
        <v>4680.9399999999996</v>
      </c>
      <c r="X10" s="3">
        <f t="shared" si="10"/>
        <v>-4549.9399999999996</v>
      </c>
      <c r="Y10" s="3">
        <f t="shared" si="11"/>
        <v>-80400</v>
      </c>
    </row>
    <row r="11" spans="1:25" s="3" customFormat="1" ht="26.25" customHeight="1">
      <c r="A11" s="79" t="s">
        <v>4</v>
      </c>
      <c r="B11" s="47"/>
      <c r="C11" s="5"/>
      <c r="D11" s="48"/>
      <c r="E11" s="48">
        <v>135.6</v>
      </c>
      <c r="G11" s="43" t="s">
        <v>5</v>
      </c>
      <c r="H11" s="43" t="s">
        <v>23</v>
      </c>
      <c r="I11" s="44">
        <v>135.6</v>
      </c>
      <c r="J11" s="2" t="e">
        <f t="shared" si="6"/>
        <v>#VALUE!</v>
      </c>
      <c r="K11" s="41">
        <f t="shared" si="7"/>
        <v>135.6</v>
      </c>
      <c r="L11" s="41"/>
      <c r="M11" s="43" t="s">
        <v>5</v>
      </c>
      <c r="N11" s="43" t="s">
        <v>23</v>
      </c>
      <c r="O11" s="44">
        <v>135.6</v>
      </c>
      <c r="P11" s="2" t="e">
        <f t="shared" si="8"/>
        <v>#VALUE!</v>
      </c>
      <c r="Q11" s="41">
        <f t="shared" si="9"/>
        <v>135.6</v>
      </c>
      <c r="U11" s="45" t="s">
        <v>5</v>
      </c>
      <c r="V11" s="45" t="s">
        <v>23</v>
      </c>
      <c r="W11" s="46">
        <v>135.6</v>
      </c>
      <c r="X11" s="3">
        <f t="shared" si="10"/>
        <v>-135.6</v>
      </c>
      <c r="Y11" s="3" t="e">
        <f t="shared" si="11"/>
        <v>#VALUE!</v>
      </c>
    </row>
    <row r="12" spans="1:25" s="3" customFormat="1" ht="26.25" customHeight="1">
      <c r="A12" s="87" t="s">
        <v>861</v>
      </c>
      <c r="B12" s="111" t="s">
        <v>859</v>
      </c>
      <c r="C12" s="5">
        <v>24091</v>
      </c>
      <c r="D12" s="48"/>
      <c r="E12" s="48"/>
      <c r="G12" s="43"/>
      <c r="H12" s="43"/>
      <c r="I12" s="44"/>
      <c r="J12" s="2"/>
      <c r="K12" s="41"/>
      <c r="L12" s="41"/>
      <c r="M12" s="43"/>
      <c r="N12" s="43"/>
      <c r="O12" s="44"/>
      <c r="P12" s="2"/>
      <c r="Q12" s="41"/>
      <c r="U12" s="45"/>
      <c r="V12" s="45"/>
      <c r="W12" s="46"/>
    </row>
    <row r="13" spans="1:25" s="3" customFormat="1" ht="26.25" customHeight="1">
      <c r="A13" s="87" t="s">
        <v>862</v>
      </c>
      <c r="B13" s="111" t="s">
        <v>860</v>
      </c>
      <c r="C13" s="5">
        <v>8808</v>
      </c>
      <c r="D13" s="48"/>
      <c r="E13" s="48"/>
      <c r="G13" s="43"/>
      <c r="H13" s="43"/>
      <c r="I13" s="44"/>
      <c r="J13" s="2"/>
      <c r="K13" s="41"/>
      <c r="L13" s="41"/>
      <c r="M13" s="43"/>
      <c r="N13" s="43"/>
      <c r="O13" s="44"/>
      <c r="P13" s="2"/>
      <c r="Q13" s="41"/>
      <c r="U13" s="45"/>
      <c r="V13" s="45"/>
      <c r="W13" s="46"/>
    </row>
    <row r="14" spans="1:25" s="3" customFormat="1" ht="26.25" customHeight="1">
      <c r="A14" s="192" t="s">
        <v>24</v>
      </c>
      <c r="B14" s="191"/>
      <c r="C14" s="9">
        <f>SUM(C6,C9,C12,C13,)</f>
        <v>38782</v>
      </c>
      <c r="G14" s="38" t="str">
        <f>""</f>
        <v/>
      </c>
      <c r="H14" s="38" t="str">
        <f>""</f>
        <v/>
      </c>
      <c r="I14" s="38" t="str">
        <f>""</f>
        <v/>
      </c>
      <c r="J14" s="2"/>
      <c r="M14" s="38" t="str">
        <f>""</f>
        <v/>
      </c>
      <c r="N14" s="39" t="str">
        <f>""</f>
        <v/>
      </c>
      <c r="O14" s="38" t="str">
        <f>""</f>
        <v/>
      </c>
      <c r="W14" s="8" t="e">
        <f>W15+#REF!+#REF!+#REF!+#REF!+#REF!+#REF!+#REF!+#REF!+#REF!+#REF!+#REF!+#REF!+#REF!+#REF!+#REF!+#REF!+#REF!+#REF!+#REF!+#REF!</f>
        <v>#REF!</v>
      </c>
      <c r="X14" s="8" t="e">
        <f>X15+#REF!+#REF!+#REF!+#REF!+#REF!+#REF!+#REF!+#REF!+#REF!+#REF!+#REF!+#REF!+#REF!+#REF!+#REF!+#REF!+#REF!+#REF!+#REF!+#REF!</f>
        <v>#REF!</v>
      </c>
    </row>
    <row r="15" spans="1:25" ht="19.5" customHeight="1">
      <c r="Q15" s="49"/>
      <c r="U15" s="50" t="s">
        <v>3</v>
      </c>
      <c r="V15" s="50" t="s">
        <v>25</v>
      </c>
      <c r="W15" s="51">
        <v>19998</v>
      </c>
      <c r="X15" s="30">
        <f>C15-W15</f>
        <v>-19998</v>
      </c>
      <c r="Y15" s="30">
        <f>U15-A15</f>
        <v>232</v>
      </c>
    </row>
    <row r="16" spans="1:25" ht="19.5" customHeight="1">
      <c r="Q16" s="49"/>
      <c r="U16" s="50" t="s">
        <v>2</v>
      </c>
      <c r="V16" s="50" t="s">
        <v>26</v>
      </c>
      <c r="W16" s="51">
        <v>19998</v>
      </c>
      <c r="X16" s="30">
        <f>C16-W16</f>
        <v>-19998</v>
      </c>
      <c r="Y16" s="30">
        <f>U16-A16</f>
        <v>23203</v>
      </c>
    </row>
    <row r="17" spans="17:25" ht="19.5" customHeight="1">
      <c r="Q17" s="49"/>
      <c r="U17" s="50" t="s">
        <v>1</v>
      </c>
      <c r="V17" s="50" t="s">
        <v>27</v>
      </c>
      <c r="W17" s="51">
        <v>19998</v>
      </c>
      <c r="X17" s="30">
        <f>C17-W17</f>
        <v>-19998</v>
      </c>
      <c r="Y17" s="30">
        <f>U17-A17</f>
        <v>2320301</v>
      </c>
    </row>
    <row r="18" spans="17:25" ht="19.5" customHeight="1">
      <c r="Q18" s="49"/>
    </row>
    <row r="19" spans="17:25" ht="19.5" customHeight="1">
      <c r="Q19" s="49"/>
    </row>
    <row r="20" spans="17:25" ht="19.5" customHeight="1">
      <c r="Q20" s="49"/>
    </row>
    <row r="21" spans="17:25" ht="19.5" customHeight="1">
      <c r="Q21" s="49"/>
    </row>
    <row r="22" spans="17:25" ht="19.5" customHeight="1">
      <c r="Q22" s="49"/>
    </row>
    <row r="23" spans="17:25" ht="19.5" customHeight="1">
      <c r="Q23" s="49"/>
    </row>
    <row r="24" spans="17:25" ht="19.5" customHeight="1">
      <c r="Q24" s="49"/>
    </row>
    <row r="25" spans="17:25" ht="19.5" customHeight="1">
      <c r="Q25" s="49"/>
    </row>
    <row r="26" spans="17:25" ht="19.5" customHeight="1">
      <c r="Q26" s="49"/>
    </row>
    <row r="27" spans="17:25" ht="19.5" customHeight="1">
      <c r="Q27" s="49"/>
    </row>
    <row r="28" spans="17:25" ht="19.5" customHeight="1">
      <c r="Q28" s="49"/>
    </row>
    <row r="29" spans="17:25" ht="19.5" customHeight="1">
      <c r="Q29" s="49"/>
    </row>
    <row r="30" spans="17:25" ht="19.5" customHeight="1">
      <c r="Q30" s="49"/>
    </row>
  </sheetData>
  <mergeCells count="2">
    <mergeCell ref="A2:C2"/>
    <mergeCell ref="A14:B1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13" workbookViewId="0">
      <selection activeCell="AA32" sqref="AA32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0" hidden="1" customWidth="1"/>
    <col min="5" max="5" width="8.125" style="30" hidden="1" customWidth="1"/>
    <col min="6" max="6" width="9.625" style="31" hidden="1" customWidth="1"/>
    <col min="7" max="7" width="17.5" style="31" hidden="1" customWidth="1"/>
    <col min="8" max="8" width="12.5" style="32" hidden="1" customWidth="1"/>
    <col min="9" max="9" width="7" style="33" hidden="1" customWidth="1"/>
    <col min="10" max="11" width="7" style="30" hidden="1" customWidth="1"/>
    <col min="12" max="12" width="13.875" style="30" hidden="1" customWidth="1"/>
    <col min="13" max="13" width="7.875" style="30" hidden="1" customWidth="1"/>
    <col min="14" max="14" width="9.5" style="30" hidden="1" customWidth="1"/>
    <col min="15" max="15" width="6.875" style="30" hidden="1" customWidth="1"/>
    <col min="16" max="16" width="9" style="30" hidden="1" customWidth="1"/>
    <col min="17" max="17" width="5.875" style="30" hidden="1" customWidth="1"/>
    <col min="18" max="18" width="5.25" style="30" hidden="1" customWidth="1"/>
    <col min="19" max="19" width="6.5" style="30" hidden="1" customWidth="1"/>
    <col min="20" max="21" width="7" style="30" hidden="1" customWidth="1"/>
    <col min="22" max="22" width="10.625" style="30" hidden="1" customWidth="1"/>
    <col min="23" max="23" width="10.5" style="30" hidden="1" customWidth="1"/>
    <col min="24" max="24" width="7" style="30" hidden="1" customWidth="1"/>
    <col min="25" max="16384" width="7" style="30"/>
  </cols>
  <sheetData>
    <row r="1" spans="1:24" ht="29.25" customHeight="1">
      <c r="A1" s="29" t="s">
        <v>28</v>
      </c>
    </row>
    <row r="2" spans="1:24" ht="28.5" customHeight="1">
      <c r="A2" s="180" t="s">
        <v>92</v>
      </c>
      <c r="B2" s="181"/>
      <c r="F2" s="30"/>
      <c r="G2" s="30"/>
      <c r="H2" s="30"/>
    </row>
    <row r="3" spans="1:24" s="3" customFormat="1" ht="21.75" customHeight="1">
      <c r="A3" s="4"/>
      <c r="B3" s="108" t="s">
        <v>14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22" t="s">
        <v>80</v>
      </c>
      <c r="B4" s="24" t="s">
        <v>155</v>
      </c>
      <c r="F4" s="38" t="s">
        <v>17</v>
      </c>
      <c r="G4" s="38" t="s">
        <v>18</v>
      </c>
      <c r="H4" s="38" t="s">
        <v>19</v>
      </c>
      <c r="I4" s="2"/>
      <c r="L4" s="38" t="s">
        <v>17</v>
      </c>
      <c r="M4" s="39" t="s">
        <v>18</v>
      </c>
      <c r="N4" s="38" t="s">
        <v>19</v>
      </c>
    </row>
    <row r="5" spans="1:24" s="4" customFormat="1" ht="23.25" customHeight="1">
      <c r="A5" s="132" t="s">
        <v>81</v>
      </c>
      <c r="B5" s="142">
        <f>SUM(B6:B28)</f>
        <v>232106</v>
      </c>
      <c r="C5" s="4">
        <v>105429</v>
      </c>
      <c r="D5" s="4">
        <v>595734.14</v>
      </c>
      <c r="E5" s="4">
        <f>104401+13602</f>
        <v>118003</v>
      </c>
      <c r="F5" s="58" t="s">
        <v>8</v>
      </c>
      <c r="G5" s="58" t="s">
        <v>20</v>
      </c>
      <c r="H5" s="58">
        <v>596221.15</v>
      </c>
      <c r="I5" s="4" t="e">
        <f t="shared" ref="I5:I30" si="0">F5-A5</f>
        <v>#VALUE!</v>
      </c>
      <c r="J5" s="4">
        <f t="shared" ref="J5:J33" si="1">H5-B5</f>
        <v>364115.15</v>
      </c>
      <c r="K5" s="4">
        <v>75943</v>
      </c>
      <c r="L5" s="58" t="s">
        <v>8</v>
      </c>
      <c r="M5" s="58" t="s">
        <v>20</v>
      </c>
      <c r="N5" s="58">
        <v>643048.94999999995</v>
      </c>
      <c r="O5" s="4" t="e">
        <f t="shared" ref="O5:O30" si="2">L5-A5</f>
        <v>#VALUE!</v>
      </c>
      <c r="P5" s="4">
        <f t="shared" ref="P5:P33" si="3">N5-B5</f>
        <v>410942.94999999995</v>
      </c>
      <c r="R5" s="4">
        <v>717759</v>
      </c>
      <c r="T5" s="59" t="s">
        <v>8</v>
      </c>
      <c r="U5" s="59" t="s">
        <v>20</v>
      </c>
      <c r="V5" s="59">
        <v>659380.53</v>
      </c>
      <c r="W5" s="4">
        <f t="shared" ref="W5:W33" si="4">B5-V5</f>
        <v>-427274.53</v>
      </c>
      <c r="X5" s="4" t="e">
        <f t="shared" ref="X5:X30" si="5">T5-A5</f>
        <v>#VALUE!</v>
      </c>
    </row>
    <row r="6" spans="1:24" s="60" customFormat="1" ht="23.25" customHeight="1">
      <c r="A6" s="21" t="s">
        <v>157</v>
      </c>
      <c r="B6" s="143">
        <v>51759</v>
      </c>
      <c r="D6" s="60">
        <v>7616.62</v>
      </c>
      <c r="F6" s="61" t="s">
        <v>7</v>
      </c>
      <c r="G6" s="61" t="s">
        <v>21</v>
      </c>
      <c r="H6" s="61">
        <v>7616.62</v>
      </c>
      <c r="I6" s="60" t="e">
        <f t="shared" si="0"/>
        <v>#VALUE!</v>
      </c>
      <c r="J6" s="60">
        <f t="shared" si="1"/>
        <v>-44142.38</v>
      </c>
      <c r="L6" s="61" t="s">
        <v>7</v>
      </c>
      <c r="M6" s="61" t="s">
        <v>21</v>
      </c>
      <c r="N6" s="61">
        <v>7749.58</v>
      </c>
      <c r="O6" s="60" t="e">
        <f t="shared" si="2"/>
        <v>#VALUE!</v>
      </c>
      <c r="P6" s="60">
        <f t="shared" si="3"/>
        <v>-44009.42</v>
      </c>
      <c r="T6" s="62" t="s">
        <v>7</v>
      </c>
      <c r="U6" s="62" t="s">
        <v>21</v>
      </c>
      <c r="V6" s="62">
        <v>8475.4699999999993</v>
      </c>
      <c r="W6" s="60">
        <f t="shared" si="4"/>
        <v>43283.53</v>
      </c>
      <c r="X6" s="60" t="e">
        <f t="shared" si="5"/>
        <v>#VALUE!</v>
      </c>
    </row>
    <row r="7" spans="1:24" s="64" customFormat="1" ht="23.25" customHeight="1">
      <c r="A7" s="21" t="s">
        <v>158</v>
      </c>
      <c r="B7" s="143">
        <v>0</v>
      </c>
      <c r="D7" s="64">
        <v>3922.87</v>
      </c>
      <c r="F7" s="65" t="s">
        <v>6</v>
      </c>
      <c r="G7" s="65" t="s">
        <v>22</v>
      </c>
      <c r="H7" s="65">
        <v>3922.87</v>
      </c>
      <c r="I7" s="64" t="e">
        <f t="shared" si="0"/>
        <v>#VALUE!</v>
      </c>
      <c r="J7" s="64">
        <f t="shared" si="1"/>
        <v>3922.87</v>
      </c>
      <c r="K7" s="64">
        <v>750</v>
      </c>
      <c r="L7" s="65" t="s">
        <v>6</v>
      </c>
      <c r="M7" s="65" t="s">
        <v>22</v>
      </c>
      <c r="N7" s="65">
        <v>4041.81</v>
      </c>
      <c r="O7" s="64" t="e">
        <f t="shared" si="2"/>
        <v>#VALUE!</v>
      </c>
      <c r="P7" s="64">
        <f t="shared" si="3"/>
        <v>4041.81</v>
      </c>
      <c r="T7" s="66" t="s">
        <v>6</v>
      </c>
      <c r="U7" s="66" t="s">
        <v>22</v>
      </c>
      <c r="V7" s="66">
        <v>4680.9399999999996</v>
      </c>
      <c r="W7" s="64">
        <f t="shared" si="4"/>
        <v>-4680.9399999999996</v>
      </c>
      <c r="X7" s="64" t="e">
        <f t="shared" si="5"/>
        <v>#VALUE!</v>
      </c>
    </row>
    <row r="8" spans="1:24" s="64" customFormat="1" ht="23.25" customHeight="1">
      <c r="A8" s="21" t="s">
        <v>160</v>
      </c>
      <c r="B8" s="143">
        <v>285</v>
      </c>
      <c r="F8" s="65"/>
      <c r="G8" s="65"/>
      <c r="H8" s="65"/>
      <c r="L8" s="65"/>
      <c r="M8" s="65"/>
      <c r="N8" s="65"/>
      <c r="T8" s="66"/>
      <c r="U8" s="66"/>
      <c r="V8" s="66"/>
    </row>
    <row r="9" spans="1:24" s="64" customFormat="1" ht="23.25" customHeight="1">
      <c r="A9" s="21" t="s">
        <v>162</v>
      </c>
      <c r="B9" s="143">
        <v>9919</v>
      </c>
      <c r="F9" s="65"/>
      <c r="G9" s="65"/>
      <c r="H9" s="65"/>
      <c r="L9" s="65"/>
      <c r="M9" s="65"/>
      <c r="N9" s="65"/>
      <c r="T9" s="66"/>
      <c r="U9" s="66"/>
      <c r="V9" s="66"/>
    </row>
    <row r="10" spans="1:24" s="64" customFormat="1" ht="23.25" customHeight="1">
      <c r="A10" s="21" t="s">
        <v>164</v>
      </c>
      <c r="B10" s="143">
        <v>69326</v>
      </c>
      <c r="F10" s="65"/>
      <c r="G10" s="65"/>
      <c r="H10" s="65"/>
      <c r="L10" s="65"/>
      <c r="M10" s="65"/>
      <c r="N10" s="65"/>
      <c r="T10" s="66"/>
      <c r="U10" s="66"/>
      <c r="V10" s="66"/>
    </row>
    <row r="11" spans="1:24" s="64" customFormat="1" ht="23.25" customHeight="1">
      <c r="A11" s="21" t="s">
        <v>166</v>
      </c>
      <c r="B11" s="143">
        <v>279</v>
      </c>
      <c r="F11" s="65"/>
      <c r="G11" s="65"/>
      <c r="H11" s="65"/>
      <c r="L11" s="65"/>
      <c r="M11" s="65"/>
      <c r="N11" s="65"/>
      <c r="T11" s="66"/>
      <c r="U11" s="66"/>
      <c r="V11" s="66"/>
    </row>
    <row r="12" spans="1:24" s="64" customFormat="1" ht="23.25" customHeight="1">
      <c r="A12" s="21" t="s">
        <v>168</v>
      </c>
      <c r="B12" s="143">
        <v>1656</v>
      </c>
      <c r="F12" s="65"/>
      <c r="G12" s="65"/>
      <c r="H12" s="65"/>
      <c r="L12" s="65"/>
      <c r="M12" s="65"/>
      <c r="N12" s="65"/>
      <c r="T12" s="66"/>
      <c r="U12" s="66"/>
      <c r="V12" s="66"/>
    </row>
    <row r="13" spans="1:24" s="64" customFormat="1" ht="23.25" customHeight="1">
      <c r="A13" s="21" t="s">
        <v>170</v>
      </c>
      <c r="B13" s="143">
        <v>24451</v>
      </c>
      <c r="F13" s="65"/>
      <c r="G13" s="65"/>
      <c r="H13" s="65"/>
      <c r="L13" s="65"/>
      <c r="M13" s="65"/>
      <c r="N13" s="65"/>
      <c r="T13" s="66"/>
      <c r="U13" s="66"/>
      <c r="V13" s="66"/>
    </row>
    <row r="14" spans="1:24" s="64" customFormat="1" ht="23.25" customHeight="1">
      <c r="A14" s="21" t="s">
        <v>172</v>
      </c>
      <c r="B14" s="143">
        <v>32457</v>
      </c>
      <c r="F14" s="65"/>
      <c r="G14" s="65"/>
      <c r="H14" s="65"/>
      <c r="L14" s="65"/>
      <c r="M14" s="65"/>
      <c r="N14" s="65"/>
      <c r="T14" s="66"/>
      <c r="U14" s="66"/>
      <c r="V14" s="66"/>
    </row>
    <row r="15" spans="1:24" s="64" customFormat="1" ht="23.25" customHeight="1">
      <c r="A15" s="21" t="s">
        <v>174</v>
      </c>
      <c r="B15" s="143">
        <v>8068</v>
      </c>
      <c r="F15" s="65"/>
      <c r="G15" s="65"/>
      <c r="H15" s="65"/>
      <c r="L15" s="65"/>
      <c r="M15" s="65"/>
      <c r="N15" s="65"/>
      <c r="T15" s="66"/>
      <c r="U15" s="66"/>
      <c r="V15" s="66"/>
    </row>
    <row r="16" spans="1:24" s="64" customFormat="1" ht="23.25" customHeight="1">
      <c r="A16" s="21" t="s">
        <v>176</v>
      </c>
      <c r="B16" s="143">
        <v>20543</v>
      </c>
      <c r="F16" s="65"/>
      <c r="G16" s="65"/>
      <c r="H16" s="65"/>
      <c r="L16" s="65"/>
      <c r="M16" s="65"/>
      <c r="N16" s="65"/>
      <c r="T16" s="66"/>
      <c r="U16" s="66"/>
      <c r="V16" s="66"/>
    </row>
    <row r="17" spans="1:24" s="64" customFormat="1" ht="23.25" customHeight="1">
      <c r="A17" s="21" t="s">
        <v>178</v>
      </c>
      <c r="B17" s="143">
        <v>14990</v>
      </c>
      <c r="F17" s="65"/>
      <c r="G17" s="65"/>
      <c r="H17" s="65"/>
      <c r="L17" s="65"/>
      <c r="M17" s="65"/>
      <c r="N17" s="65"/>
      <c r="T17" s="66"/>
      <c r="U17" s="66"/>
      <c r="V17" s="66"/>
    </row>
    <row r="18" spans="1:24" s="64" customFormat="1" ht="23.25" customHeight="1">
      <c r="A18" s="21" t="s">
        <v>180</v>
      </c>
      <c r="B18" s="143">
        <v>10477</v>
      </c>
      <c r="F18" s="65"/>
      <c r="G18" s="65"/>
      <c r="H18" s="65"/>
      <c r="L18" s="65"/>
      <c r="M18" s="65"/>
      <c r="N18" s="65"/>
      <c r="T18" s="66"/>
      <c r="U18" s="66"/>
      <c r="V18" s="66"/>
    </row>
    <row r="19" spans="1:24" s="64" customFormat="1" ht="23.25" customHeight="1">
      <c r="A19" s="21" t="s">
        <v>182</v>
      </c>
      <c r="B19" s="143">
        <v>813</v>
      </c>
      <c r="F19" s="65"/>
      <c r="G19" s="65"/>
      <c r="H19" s="65"/>
      <c r="L19" s="65"/>
      <c r="M19" s="65"/>
      <c r="N19" s="65"/>
      <c r="T19" s="66"/>
      <c r="U19" s="66"/>
      <c r="V19" s="66"/>
    </row>
    <row r="20" spans="1:24" s="64" customFormat="1" ht="23.25" customHeight="1">
      <c r="A20" s="21" t="s">
        <v>184</v>
      </c>
      <c r="B20" s="143">
        <v>730</v>
      </c>
      <c r="F20" s="65"/>
      <c r="G20" s="65"/>
      <c r="H20" s="65"/>
      <c r="L20" s="65"/>
      <c r="M20" s="65"/>
      <c r="N20" s="65"/>
      <c r="T20" s="66"/>
      <c r="U20" s="66"/>
      <c r="V20" s="66"/>
    </row>
    <row r="21" spans="1:24" s="64" customFormat="1" ht="23.25" customHeight="1">
      <c r="A21" s="21" t="s">
        <v>185</v>
      </c>
      <c r="B21" s="143">
        <v>0</v>
      </c>
      <c r="F21" s="65"/>
      <c r="G21" s="65"/>
      <c r="H21" s="65"/>
      <c r="L21" s="65"/>
      <c r="M21" s="65"/>
      <c r="N21" s="65"/>
      <c r="T21" s="66"/>
      <c r="U21" s="66"/>
      <c r="V21" s="66"/>
    </row>
    <row r="22" spans="1:24" s="64" customFormat="1" ht="23.25" customHeight="1">
      <c r="A22" s="21" t="s">
        <v>186</v>
      </c>
      <c r="B22" s="143">
        <v>0</v>
      </c>
      <c r="F22" s="65"/>
      <c r="G22" s="65"/>
      <c r="H22" s="65"/>
      <c r="L22" s="65"/>
      <c r="M22" s="65"/>
      <c r="N22" s="65"/>
      <c r="T22" s="66"/>
      <c r="U22" s="66"/>
      <c r="V22" s="66"/>
    </row>
    <row r="23" spans="1:24" s="64" customFormat="1" ht="23.25" customHeight="1">
      <c r="A23" s="21" t="s">
        <v>188</v>
      </c>
      <c r="B23" s="143">
        <v>3619</v>
      </c>
      <c r="F23" s="65"/>
      <c r="G23" s="65"/>
      <c r="H23" s="65"/>
      <c r="L23" s="65"/>
      <c r="M23" s="65"/>
      <c r="N23" s="65"/>
      <c r="T23" s="66"/>
      <c r="U23" s="66"/>
      <c r="V23" s="66"/>
    </row>
    <row r="24" spans="1:24" s="64" customFormat="1" ht="23.25" customHeight="1">
      <c r="A24" s="21" t="s">
        <v>190</v>
      </c>
      <c r="B24" s="143">
        <v>-16924</v>
      </c>
      <c r="F24" s="65"/>
      <c r="G24" s="65"/>
      <c r="H24" s="65"/>
      <c r="L24" s="65"/>
      <c r="M24" s="65"/>
      <c r="N24" s="65"/>
      <c r="T24" s="66"/>
      <c r="U24" s="66"/>
      <c r="V24" s="66"/>
    </row>
    <row r="25" spans="1:24" s="64" customFormat="1" ht="23.25" customHeight="1">
      <c r="A25" s="21" t="s">
        <v>192</v>
      </c>
      <c r="B25" s="143">
        <v>814</v>
      </c>
      <c r="F25" s="65"/>
      <c r="G25" s="65"/>
      <c r="H25" s="65"/>
      <c r="L25" s="65"/>
      <c r="M25" s="65"/>
      <c r="N25" s="65"/>
      <c r="T25" s="66"/>
      <c r="U25" s="66"/>
      <c r="V25" s="66"/>
    </row>
    <row r="26" spans="1:24" s="64" customFormat="1" ht="23.25" customHeight="1">
      <c r="A26" s="21" t="s">
        <v>194</v>
      </c>
      <c r="B26" s="143">
        <v>-1383</v>
      </c>
      <c r="F26" s="65"/>
      <c r="G26" s="65"/>
      <c r="H26" s="65"/>
      <c r="L26" s="65"/>
      <c r="M26" s="65"/>
      <c r="N26" s="65"/>
      <c r="T26" s="66"/>
      <c r="U26" s="66"/>
      <c r="V26" s="66"/>
    </row>
    <row r="27" spans="1:24" s="64" customFormat="1" ht="23.25" customHeight="1">
      <c r="A27" s="21" t="s">
        <v>196</v>
      </c>
      <c r="B27" s="143">
        <v>227</v>
      </c>
      <c r="F27" s="65"/>
      <c r="G27" s="65"/>
      <c r="H27" s="65"/>
      <c r="L27" s="65"/>
      <c r="M27" s="65"/>
      <c r="N27" s="65"/>
      <c r="T27" s="66"/>
      <c r="U27" s="66"/>
      <c r="V27" s="66"/>
    </row>
    <row r="28" spans="1:24" s="64" customFormat="1" ht="23.25" customHeight="1">
      <c r="A28" s="21" t="s">
        <v>197</v>
      </c>
      <c r="B28" s="143">
        <v>0</v>
      </c>
      <c r="F28" s="65"/>
      <c r="G28" s="65"/>
      <c r="H28" s="65"/>
      <c r="L28" s="65"/>
      <c r="M28" s="65"/>
      <c r="N28" s="65"/>
      <c r="T28" s="66"/>
      <c r="U28" s="66"/>
      <c r="V28" s="66"/>
    </row>
    <row r="29" spans="1:24" s="3" customFormat="1" ht="23.25" customHeight="1">
      <c r="A29" s="132" t="s">
        <v>82</v>
      </c>
      <c r="B29" s="5">
        <v>0</v>
      </c>
      <c r="C29" s="41">
        <v>105429</v>
      </c>
      <c r="D29" s="42">
        <v>595734.14</v>
      </c>
      <c r="E29" s="3">
        <f>104401+13602</f>
        <v>118003</v>
      </c>
      <c r="F29" s="43" t="s">
        <v>8</v>
      </c>
      <c r="G29" s="43" t="s">
        <v>20</v>
      </c>
      <c r="H29" s="44">
        <v>596221.15</v>
      </c>
      <c r="I29" s="2" t="e">
        <f t="shared" si="0"/>
        <v>#VALUE!</v>
      </c>
      <c r="J29" s="41">
        <f t="shared" si="1"/>
        <v>596221.15</v>
      </c>
      <c r="K29" s="41">
        <v>75943</v>
      </c>
      <c r="L29" s="43" t="s">
        <v>8</v>
      </c>
      <c r="M29" s="43" t="s">
        <v>20</v>
      </c>
      <c r="N29" s="44">
        <v>643048.94999999995</v>
      </c>
      <c r="O29" s="2" t="e">
        <f t="shared" si="2"/>
        <v>#VALUE!</v>
      </c>
      <c r="P29" s="41">
        <f t="shared" si="3"/>
        <v>643048.94999999995</v>
      </c>
      <c r="R29" s="3">
        <v>717759</v>
      </c>
      <c r="T29" s="45" t="s">
        <v>8</v>
      </c>
      <c r="U29" s="45" t="s">
        <v>20</v>
      </c>
      <c r="V29" s="46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21" t="s">
        <v>83</v>
      </c>
      <c r="B30" s="5">
        <v>0</v>
      </c>
      <c r="C30" s="41"/>
      <c r="D30" s="41">
        <v>7616.62</v>
      </c>
      <c r="F30" s="43" t="s">
        <v>7</v>
      </c>
      <c r="G30" s="43" t="s">
        <v>21</v>
      </c>
      <c r="H30" s="44">
        <v>7616.62</v>
      </c>
      <c r="I30" s="2" t="e">
        <f t="shared" si="0"/>
        <v>#VALUE!</v>
      </c>
      <c r="J30" s="41">
        <f t="shared" si="1"/>
        <v>7616.62</v>
      </c>
      <c r="K30" s="41"/>
      <c r="L30" s="43" t="s">
        <v>7</v>
      </c>
      <c r="M30" s="43" t="s">
        <v>21</v>
      </c>
      <c r="N30" s="44">
        <v>7749.58</v>
      </c>
      <c r="O30" s="2" t="e">
        <f t="shared" si="2"/>
        <v>#VALUE!</v>
      </c>
      <c r="P30" s="41">
        <f t="shared" si="3"/>
        <v>7749.58</v>
      </c>
      <c r="T30" s="45" t="s">
        <v>7</v>
      </c>
      <c r="U30" s="45" t="s">
        <v>21</v>
      </c>
      <c r="V30" s="46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21" t="s">
        <v>84</v>
      </c>
      <c r="B31" s="5">
        <v>0</v>
      </c>
      <c r="C31" s="41"/>
      <c r="D31" s="41"/>
      <c r="F31" s="43"/>
      <c r="G31" s="43"/>
      <c r="H31" s="44"/>
      <c r="I31" s="2"/>
      <c r="J31" s="41"/>
      <c r="K31" s="41"/>
      <c r="L31" s="43"/>
      <c r="M31" s="43"/>
      <c r="N31" s="44"/>
      <c r="O31" s="2"/>
      <c r="P31" s="41"/>
      <c r="T31" s="45"/>
      <c r="U31" s="45"/>
      <c r="V31" s="46"/>
    </row>
    <row r="32" spans="1:24" s="3" customFormat="1" ht="23.25" customHeight="1">
      <c r="A32" s="67" t="s">
        <v>71</v>
      </c>
      <c r="B32" s="5">
        <v>0</v>
      </c>
      <c r="C32" s="41"/>
      <c r="D32" s="41">
        <v>3922.87</v>
      </c>
      <c r="F32" s="43" t="s">
        <v>6</v>
      </c>
      <c r="G32" s="43" t="s">
        <v>22</v>
      </c>
      <c r="H32" s="44">
        <v>3922.87</v>
      </c>
      <c r="I32" s="2" t="e">
        <f>F32-A32</f>
        <v>#VALUE!</v>
      </c>
      <c r="J32" s="41">
        <f t="shared" si="1"/>
        <v>3922.87</v>
      </c>
      <c r="K32" s="41">
        <v>750</v>
      </c>
      <c r="L32" s="43" t="s">
        <v>6</v>
      </c>
      <c r="M32" s="43" t="s">
        <v>22</v>
      </c>
      <c r="N32" s="44">
        <v>4041.81</v>
      </c>
      <c r="O32" s="2" t="e">
        <f>L32-A32</f>
        <v>#VALUE!</v>
      </c>
      <c r="P32" s="41">
        <f t="shared" si="3"/>
        <v>4041.81</v>
      </c>
      <c r="T32" s="45" t="s">
        <v>6</v>
      </c>
      <c r="U32" s="45" t="s">
        <v>22</v>
      </c>
      <c r="V32" s="46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7" t="s">
        <v>85</v>
      </c>
      <c r="B33" s="5">
        <v>0</v>
      </c>
      <c r="C33" s="41"/>
      <c r="D33" s="41">
        <v>3922.87</v>
      </c>
      <c r="F33" s="43" t="s">
        <v>6</v>
      </c>
      <c r="G33" s="43" t="s">
        <v>22</v>
      </c>
      <c r="H33" s="44">
        <v>3922.87</v>
      </c>
      <c r="I33" s="2" t="e">
        <f>F33-A33</f>
        <v>#VALUE!</v>
      </c>
      <c r="J33" s="41">
        <f t="shared" si="1"/>
        <v>3922.87</v>
      </c>
      <c r="K33" s="41">
        <v>750</v>
      </c>
      <c r="L33" s="43" t="s">
        <v>6</v>
      </c>
      <c r="M33" s="43" t="s">
        <v>22</v>
      </c>
      <c r="N33" s="44">
        <v>4041.81</v>
      </c>
      <c r="O33" s="2" t="e">
        <f>L33-A33</f>
        <v>#VALUE!</v>
      </c>
      <c r="P33" s="41">
        <f t="shared" si="3"/>
        <v>4041.81</v>
      </c>
      <c r="T33" s="45" t="s">
        <v>6</v>
      </c>
      <c r="U33" s="45" t="s">
        <v>22</v>
      </c>
      <c r="V33" s="46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14" t="s">
        <v>9</v>
      </c>
      <c r="B34" s="9">
        <f>B5</f>
        <v>232106</v>
      </c>
      <c r="F34" s="38" t="str">
        <f>""</f>
        <v/>
      </c>
      <c r="G34" s="38" t="str">
        <f>""</f>
        <v/>
      </c>
      <c r="H34" s="38" t="str">
        <f>""</f>
        <v/>
      </c>
      <c r="I34" s="2"/>
      <c r="L34" s="38" t="str">
        <f>""</f>
        <v/>
      </c>
      <c r="M34" s="39" t="str">
        <f>""</f>
        <v/>
      </c>
      <c r="N34" s="38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9"/>
      <c r="T35" s="50" t="s">
        <v>3</v>
      </c>
      <c r="U35" s="50" t="s">
        <v>25</v>
      </c>
      <c r="V35" s="51">
        <v>19998</v>
      </c>
      <c r="W35" s="30">
        <f>B35-V35</f>
        <v>-19998</v>
      </c>
      <c r="X35" s="30">
        <f>T35-A35</f>
        <v>232</v>
      </c>
    </row>
    <row r="36" spans="1:24" ht="19.5" customHeight="1">
      <c r="P36" s="49"/>
      <c r="T36" s="50" t="s">
        <v>2</v>
      </c>
      <c r="U36" s="50" t="s">
        <v>26</v>
      </c>
      <c r="V36" s="51">
        <v>19998</v>
      </c>
      <c r="W36" s="30">
        <f>B36-V36</f>
        <v>-19998</v>
      </c>
      <c r="X36" s="30">
        <f>T36-A36</f>
        <v>23203</v>
      </c>
    </row>
    <row r="37" spans="1:24" ht="19.5" customHeight="1">
      <c r="P37" s="49"/>
      <c r="T37" s="50" t="s">
        <v>1</v>
      </c>
      <c r="U37" s="50" t="s">
        <v>27</v>
      </c>
      <c r="V37" s="51">
        <v>19998</v>
      </c>
      <c r="W37" s="30">
        <f>B37-V37</f>
        <v>-19998</v>
      </c>
      <c r="X37" s="30">
        <f>T37-A37</f>
        <v>2320301</v>
      </c>
    </row>
    <row r="38" spans="1:24" ht="19.5" customHeight="1">
      <c r="P38" s="49"/>
    </row>
    <row r="39" spans="1:24" ht="19.5" customHeight="1">
      <c r="P39" s="49"/>
    </row>
    <row r="40" spans="1:24" ht="19.5" customHeight="1">
      <c r="P40" s="49"/>
    </row>
    <row r="41" spans="1:24" ht="19.5" customHeight="1">
      <c r="P41" s="49"/>
    </row>
    <row r="42" spans="1:24" ht="19.5" customHeight="1">
      <c r="P42" s="49"/>
    </row>
    <row r="43" spans="1:24" ht="19.5" customHeight="1">
      <c r="P43" s="49"/>
    </row>
    <row r="44" spans="1:24" ht="19.5" customHeight="1">
      <c r="P44" s="49"/>
    </row>
    <row r="45" spans="1:24" ht="19.5" customHeight="1">
      <c r="P45" s="49"/>
    </row>
    <row r="46" spans="1:24" ht="19.5" customHeight="1">
      <c r="P46" s="49"/>
    </row>
    <row r="47" spans="1:24" ht="19.5" customHeight="1">
      <c r="P47" s="49"/>
    </row>
    <row r="48" spans="1:24" ht="19.5" customHeight="1">
      <c r="P48" s="49"/>
    </row>
    <row r="49" spans="16:16" ht="19.5" customHeight="1">
      <c r="P49" s="49"/>
    </row>
    <row r="50" spans="16:16" ht="19.5" customHeight="1">
      <c r="P50" s="49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7"/>
  <sheetViews>
    <sheetView topLeftCell="A280" workbookViewId="0">
      <selection activeCell="AB9" sqref="AB9"/>
    </sheetView>
  </sheetViews>
  <sheetFormatPr defaultColWidth="7" defaultRowHeight="15"/>
  <cols>
    <col min="1" max="1" width="15.375" style="4" customWidth="1"/>
    <col min="2" max="2" width="44.625" style="3" customWidth="1"/>
    <col min="3" max="3" width="14.25" style="2" customWidth="1"/>
    <col min="4" max="4" width="10.375" style="3" hidden="1" customWidth="1"/>
    <col min="5" max="5" width="9.625" style="30" hidden="1" customWidth="1"/>
    <col min="6" max="6" width="8.125" style="30" hidden="1" customWidth="1"/>
    <col min="7" max="7" width="9.625" style="31" hidden="1" customWidth="1"/>
    <col min="8" max="8" width="17.5" style="31" hidden="1" customWidth="1"/>
    <col min="9" max="9" width="12.5" style="32" hidden="1" customWidth="1"/>
    <col min="10" max="10" width="7" style="33" hidden="1" customWidth="1"/>
    <col min="11" max="12" width="7" style="30" hidden="1" customWidth="1"/>
    <col min="13" max="13" width="13.875" style="30" hidden="1" customWidth="1"/>
    <col min="14" max="14" width="7.875" style="30" hidden="1" customWidth="1"/>
    <col min="15" max="15" width="9.5" style="30" hidden="1" customWidth="1"/>
    <col min="16" max="16" width="6.875" style="30" hidden="1" customWidth="1"/>
    <col min="17" max="17" width="9" style="30" hidden="1" customWidth="1"/>
    <col min="18" max="18" width="5.875" style="30" hidden="1" customWidth="1"/>
    <col min="19" max="19" width="5.25" style="30" hidden="1" customWidth="1"/>
    <col min="20" max="20" width="6.5" style="30" hidden="1" customWidth="1"/>
    <col min="21" max="22" width="7" style="30" hidden="1" customWidth="1"/>
    <col min="23" max="23" width="10.625" style="30" hidden="1" customWidth="1"/>
    <col min="24" max="24" width="10.5" style="30" hidden="1" customWidth="1"/>
    <col min="25" max="25" width="7" style="30" hidden="1" customWidth="1"/>
    <col min="26" max="16384" width="7" style="30"/>
  </cols>
  <sheetData>
    <row r="1" spans="1:25" ht="29.25" customHeight="1">
      <c r="A1" s="29" t="s">
        <v>72</v>
      </c>
    </row>
    <row r="2" spans="1:25" ht="28.5" customHeight="1">
      <c r="A2" s="180" t="s">
        <v>93</v>
      </c>
      <c r="B2" s="182"/>
      <c r="C2" s="181"/>
      <c r="G2" s="30"/>
      <c r="H2" s="30"/>
      <c r="I2" s="30"/>
    </row>
    <row r="3" spans="1:25" s="3" customFormat="1" ht="21.75" customHeight="1">
      <c r="A3" s="4"/>
      <c r="C3" s="108" t="s">
        <v>14</v>
      </c>
      <c r="E3" s="3">
        <v>12.11</v>
      </c>
      <c r="G3" s="3">
        <v>12.22</v>
      </c>
      <c r="J3" s="2"/>
      <c r="M3" s="3">
        <v>1.2</v>
      </c>
    </row>
    <row r="4" spans="1:25" s="3" customFormat="1" ht="20.25" customHeight="1">
      <c r="A4" s="144" t="s">
        <v>11</v>
      </c>
      <c r="B4" s="144" t="s">
        <v>12</v>
      </c>
      <c r="C4" s="144" t="s">
        <v>198</v>
      </c>
      <c r="G4" s="38" t="s">
        <v>17</v>
      </c>
      <c r="H4" s="38" t="s">
        <v>18</v>
      </c>
      <c r="I4" s="38" t="s">
        <v>19</v>
      </c>
      <c r="J4" s="2"/>
      <c r="M4" s="38" t="s">
        <v>17</v>
      </c>
      <c r="N4" s="39" t="s">
        <v>18</v>
      </c>
      <c r="O4" s="38" t="s">
        <v>19</v>
      </c>
    </row>
    <row r="5" spans="1:25" s="60" customFormat="1" ht="20.25" customHeight="1">
      <c r="A5" s="146">
        <v>201</v>
      </c>
      <c r="B5" s="146" t="s">
        <v>156</v>
      </c>
      <c r="C5" s="145">
        <v>51759</v>
      </c>
      <c r="E5" s="60">
        <v>7616.62</v>
      </c>
      <c r="G5" s="61" t="s">
        <v>7</v>
      </c>
      <c r="H5" s="61" t="s">
        <v>21</v>
      </c>
      <c r="I5" s="61">
        <v>7616.62</v>
      </c>
      <c r="J5" s="60">
        <f t="shared" ref="J5:J11" si="0">G5-A5</f>
        <v>19900</v>
      </c>
      <c r="K5" s="60">
        <f t="shared" ref="K5:K11" si="1">I5-C5</f>
        <v>-44142.38</v>
      </c>
      <c r="M5" s="61" t="s">
        <v>7</v>
      </c>
      <c r="N5" s="61" t="s">
        <v>21</v>
      </c>
      <c r="O5" s="61">
        <v>7749.58</v>
      </c>
      <c r="P5" s="60">
        <f t="shared" ref="P5:P11" si="2">M5-A5</f>
        <v>19900</v>
      </c>
      <c r="Q5" s="60">
        <f t="shared" ref="Q5:Q11" si="3">O5-C5</f>
        <v>-44009.42</v>
      </c>
      <c r="U5" s="62" t="s">
        <v>7</v>
      </c>
      <c r="V5" s="62" t="s">
        <v>21</v>
      </c>
      <c r="W5" s="62">
        <v>8475.4699999999993</v>
      </c>
      <c r="X5" s="60">
        <f t="shared" ref="X5:X11" si="4">C5-W5</f>
        <v>43283.53</v>
      </c>
      <c r="Y5" s="60">
        <f t="shared" ref="Y5:Y11" si="5">U5-A5</f>
        <v>19900</v>
      </c>
    </row>
    <row r="6" spans="1:25" s="64" customFormat="1" ht="20.25" customHeight="1">
      <c r="A6" s="146">
        <v>20101</v>
      </c>
      <c r="B6" s="146" t="s">
        <v>199</v>
      </c>
      <c r="C6" s="145">
        <v>417</v>
      </c>
      <c r="E6" s="64">
        <v>3922.87</v>
      </c>
      <c r="G6" s="65" t="s">
        <v>6</v>
      </c>
      <c r="H6" s="65" t="s">
        <v>22</v>
      </c>
      <c r="I6" s="65">
        <v>3922.87</v>
      </c>
      <c r="J6" s="64">
        <f t="shared" si="0"/>
        <v>1990000</v>
      </c>
      <c r="K6" s="64">
        <f t="shared" si="1"/>
        <v>3505.87</v>
      </c>
      <c r="L6" s="64">
        <v>750</v>
      </c>
      <c r="M6" s="65" t="s">
        <v>6</v>
      </c>
      <c r="N6" s="65" t="s">
        <v>22</v>
      </c>
      <c r="O6" s="65">
        <v>4041.81</v>
      </c>
      <c r="P6" s="64">
        <f t="shared" si="2"/>
        <v>1990000</v>
      </c>
      <c r="Q6" s="64">
        <f t="shared" si="3"/>
        <v>3624.81</v>
      </c>
      <c r="U6" s="66" t="s">
        <v>6</v>
      </c>
      <c r="V6" s="66" t="s">
        <v>22</v>
      </c>
      <c r="W6" s="66">
        <v>4680.9399999999996</v>
      </c>
      <c r="X6" s="64">
        <f t="shared" si="4"/>
        <v>-4263.9399999999996</v>
      </c>
      <c r="Y6" s="64">
        <f t="shared" si="5"/>
        <v>1990000</v>
      </c>
    </row>
    <row r="7" spans="1:25" s="3" customFormat="1" ht="20.25" customHeight="1">
      <c r="A7" s="147">
        <v>2010101</v>
      </c>
      <c r="B7" s="147" t="s">
        <v>200</v>
      </c>
      <c r="C7" s="148">
        <v>371</v>
      </c>
      <c r="D7" s="48"/>
      <c r="E7" s="48">
        <v>135.6</v>
      </c>
      <c r="G7" s="43" t="s">
        <v>5</v>
      </c>
      <c r="H7" s="43" t="s">
        <v>23</v>
      </c>
      <c r="I7" s="44">
        <v>135.6</v>
      </c>
      <c r="J7" s="2">
        <f t="shared" si="0"/>
        <v>98</v>
      </c>
      <c r="K7" s="41">
        <f t="shared" si="1"/>
        <v>-235.4</v>
      </c>
      <c r="L7" s="41"/>
      <c r="M7" s="43" t="s">
        <v>5</v>
      </c>
      <c r="N7" s="43" t="s">
        <v>23</v>
      </c>
      <c r="O7" s="44">
        <v>135.6</v>
      </c>
      <c r="P7" s="2">
        <f t="shared" si="2"/>
        <v>98</v>
      </c>
      <c r="Q7" s="41">
        <f t="shared" si="3"/>
        <v>-235.4</v>
      </c>
      <c r="U7" s="45" t="s">
        <v>5</v>
      </c>
      <c r="V7" s="45" t="s">
        <v>23</v>
      </c>
      <c r="W7" s="46">
        <v>135.6</v>
      </c>
      <c r="X7" s="3">
        <f t="shared" si="4"/>
        <v>235.4</v>
      </c>
      <c r="Y7" s="3">
        <f t="shared" si="5"/>
        <v>98</v>
      </c>
    </row>
    <row r="8" spans="1:25" s="3" customFormat="1" ht="20.25" customHeight="1">
      <c r="A8" s="147">
        <v>2010104</v>
      </c>
      <c r="B8" s="147" t="s">
        <v>201</v>
      </c>
      <c r="C8" s="148">
        <v>31</v>
      </c>
      <c r="D8" s="41">
        <v>105429</v>
      </c>
      <c r="E8" s="42">
        <v>595734.14</v>
      </c>
      <c r="F8" s="3">
        <f>104401+13602</f>
        <v>118003</v>
      </c>
      <c r="G8" s="43" t="s">
        <v>8</v>
      </c>
      <c r="H8" s="43" t="s">
        <v>20</v>
      </c>
      <c r="I8" s="44">
        <v>596221.15</v>
      </c>
      <c r="J8" s="2">
        <f t="shared" si="0"/>
        <v>-2009903</v>
      </c>
      <c r="K8" s="41">
        <f t="shared" si="1"/>
        <v>596190.15</v>
      </c>
      <c r="L8" s="41">
        <v>75943</v>
      </c>
      <c r="M8" s="43" t="s">
        <v>8</v>
      </c>
      <c r="N8" s="43" t="s">
        <v>20</v>
      </c>
      <c r="O8" s="44">
        <v>643048.94999999995</v>
      </c>
      <c r="P8" s="2">
        <f t="shared" si="2"/>
        <v>-2009903</v>
      </c>
      <c r="Q8" s="41">
        <f t="shared" si="3"/>
        <v>643017.94999999995</v>
      </c>
      <c r="S8" s="3">
        <v>717759</v>
      </c>
      <c r="U8" s="45" t="s">
        <v>8</v>
      </c>
      <c r="V8" s="45" t="s">
        <v>20</v>
      </c>
      <c r="W8" s="46">
        <v>659380.53</v>
      </c>
      <c r="X8" s="3">
        <f t="shared" si="4"/>
        <v>-659349.53</v>
      </c>
      <c r="Y8" s="3">
        <f t="shared" si="5"/>
        <v>-2009903</v>
      </c>
    </row>
    <row r="9" spans="1:25" s="3" customFormat="1" ht="20.25" customHeight="1">
      <c r="A9" s="147">
        <v>2010108</v>
      </c>
      <c r="B9" s="147" t="s">
        <v>202</v>
      </c>
      <c r="C9" s="148">
        <v>15</v>
      </c>
      <c r="D9" s="41"/>
      <c r="E9" s="41">
        <v>7616.62</v>
      </c>
      <c r="G9" s="43" t="s">
        <v>7</v>
      </c>
      <c r="H9" s="43" t="s">
        <v>21</v>
      </c>
      <c r="I9" s="44">
        <v>7616.62</v>
      </c>
      <c r="J9" s="2">
        <f t="shared" si="0"/>
        <v>-1990007</v>
      </c>
      <c r="K9" s="41">
        <f t="shared" si="1"/>
        <v>7601.62</v>
      </c>
      <c r="L9" s="41"/>
      <c r="M9" s="43" t="s">
        <v>7</v>
      </c>
      <c r="N9" s="43" t="s">
        <v>21</v>
      </c>
      <c r="O9" s="44">
        <v>7749.58</v>
      </c>
      <c r="P9" s="2">
        <f t="shared" si="2"/>
        <v>-1990007</v>
      </c>
      <c r="Q9" s="41">
        <f t="shared" si="3"/>
        <v>7734.58</v>
      </c>
      <c r="U9" s="45" t="s">
        <v>7</v>
      </c>
      <c r="V9" s="45" t="s">
        <v>21</v>
      </c>
      <c r="W9" s="46">
        <v>8475.4699999999993</v>
      </c>
      <c r="X9" s="3">
        <f t="shared" si="4"/>
        <v>-8460.4699999999993</v>
      </c>
      <c r="Y9" s="3">
        <f t="shared" si="5"/>
        <v>-1990007</v>
      </c>
    </row>
    <row r="10" spans="1:25" s="3" customFormat="1" ht="20.25" customHeight="1">
      <c r="A10" s="146">
        <v>20102</v>
      </c>
      <c r="B10" s="146" t="s">
        <v>203</v>
      </c>
      <c r="C10" s="145">
        <v>284</v>
      </c>
      <c r="D10" s="41"/>
      <c r="E10" s="41">
        <v>3922.87</v>
      </c>
      <c r="G10" s="43" t="s">
        <v>6</v>
      </c>
      <c r="H10" s="43" t="s">
        <v>22</v>
      </c>
      <c r="I10" s="44">
        <v>3922.87</v>
      </c>
      <c r="J10" s="2">
        <f t="shared" si="0"/>
        <v>1989999</v>
      </c>
      <c r="K10" s="41">
        <f t="shared" si="1"/>
        <v>3638.87</v>
      </c>
      <c r="L10" s="41">
        <v>750</v>
      </c>
      <c r="M10" s="43" t="s">
        <v>6</v>
      </c>
      <c r="N10" s="43" t="s">
        <v>22</v>
      </c>
      <c r="O10" s="44">
        <v>4041.81</v>
      </c>
      <c r="P10" s="2">
        <f t="shared" si="2"/>
        <v>1989999</v>
      </c>
      <c r="Q10" s="41">
        <f t="shared" si="3"/>
        <v>3757.81</v>
      </c>
      <c r="U10" s="45" t="s">
        <v>6</v>
      </c>
      <c r="V10" s="45" t="s">
        <v>22</v>
      </c>
      <c r="W10" s="46">
        <v>4680.9399999999996</v>
      </c>
      <c r="X10" s="3">
        <f t="shared" si="4"/>
        <v>-4396.9399999999996</v>
      </c>
      <c r="Y10" s="3">
        <f t="shared" si="5"/>
        <v>1989999</v>
      </c>
    </row>
    <row r="11" spans="1:25" s="3" customFormat="1" ht="20.25" customHeight="1">
      <c r="A11" s="147">
        <v>2010201</v>
      </c>
      <c r="B11" s="147" t="s">
        <v>200</v>
      </c>
      <c r="C11" s="148">
        <v>250</v>
      </c>
      <c r="D11" s="48"/>
      <c r="E11" s="48">
        <v>135.6</v>
      </c>
      <c r="G11" s="43" t="s">
        <v>5</v>
      </c>
      <c r="H11" s="43" t="s">
        <v>23</v>
      </c>
      <c r="I11" s="44">
        <v>135.6</v>
      </c>
      <c r="J11" s="2">
        <f t="shared" si="0"/>
        <v>-2</v>
      </c>
      <c r="K11" s="41">
        <f t="shared" si="1"/>
        <v>-114.4</v>
      </c>
      <c r="L11" s="41"/>
      <c r="M11" s="43" t="s">
        <v>5</v>
      </c>
      <c r="N11" s="43" t="s">
        <v>23</v>
      </c>
      <c r="O11" s="44">
        <v>135.6</v>
      </c>
      <c r="P11" s="2">
        <f t="shared" si="2"/>
        <v>-2</v>
      </c>
      <c r="Q11" s="41">
        <f t="shared" si="3"/>
        <v>-114.4</v>
      </c>
      <c r="U11" s="45" t="s">
        <v>5</v>
      </c>
      <c r="V11" s="45" t="s">
        <v>23</v>
      </c>
      <c r="W11" s="46">
        <v>135.6</v>
      </c>
      <c r="X11" s="3">
        <f t="shared" si="4"/>
        <v>114.4</v>
      </c>
      <c r="Y11" s="3">
        <f t="shared" si="5"/>
        <v>-2</v>
      </c>
    </row>
    <row r="12" spans="1:25" s="3" customFormat="1" ht="20.25" customHeight="1">
      <c r="A12" s="147">
        <v>2010204</v>
      </c>
      <c r="B12" s="147" t="s">
        <v>204</v>
      </c>
      <c r="C12" s="148">
        <v>34</v>
      </c>
      <c r="G12" s="38" t="str">
        <f>""</f>
        <v/>
      </c>
      <c r="H12" s="38" t="str">
        <f>""</f>
        <v/>
      </c>
      <c r="I12" s="38" t="str">
        <f>""</f>
        <v/>
      </c>
      <c r="J12" s="2"/>
      <c r="M12" s="38" t="str">
        <f>""</f>
        <v/>
      </c>
      <c r="N12" s="39" t="str">
        <f>""</f>
        <v/>
      </c>
      <c r="O12" s="38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A13" s="146">
        <v>20103</v>
      </c>
      <c r="B13" s="146" t="s">
        <v>205</v>
      </c>
      <c r="C13" s="145">
        <v>40434</v>
      </c>
      <c r="Q13" s="49"/>
      <c r="U13" s="50" t="s">
        <v>3</v>
      </c>
      <c r="V13" s="50" t="s">
        <v>25</v>
      </c>
      <c r="W13" s="51">
        <v>19998</v>
      </c>
      <c r="X13" s="30">
        <f>C13-W13</f>
        <v>20436</v>
      </c>
      <c r="Y13" s="30">
        <f>U13-A13</f>
        <v>-19871</v>
      </c>
    </row>
    <row r="14" spans="1:25" ht="19.5" customHeight="1">
      <c r="A14" s="147">
        <v>2010301</v>
      </c>
      <c r="B14" s="147" t="s">
        <v>200</v>
      </c>
      <c r="C14" s="148">
        <v>4725</v>
      </c>
      <c r="Q14" s="49"/>
      <c r="U14" s="50" t="s">
        <v>2</v>
      </c>
      <c r="V14" s="50" t="s">
        <v>26</v>
      </c>
      <c r="W14" s="51">
        <v>19998</v>
      </c>
      <c r="X14" s="30">
        <f>C14-W14</f>
        <v>-15273</v>
      </c>
      <c r="Y14" s="30">
        <f>U14-A14</f>
        <v>-1987098</v>
      </c>
    </row>
    <row r="15" spans="1:25" ht="19.5" customHeight="1">
      <c r="A15" s="147">
        <v>2010302</v>
      </c>
      <c r="B15" s="147" t="s">
        <v>206</v>
      </c>
      <c r="C15" s="148">
        <v>33477</v>
      </c>
      <c r="Q15" s="49"/>
      <c r="U15" s="50" t="s">
        <v>1</v>
      </c>
      <c r="V15" s="50" t="s">
        <v>27</v>
      </c>
      <c r="W15" s="51">
        <v>19998</v>
      </c>
      <c r="X15" s="30">
        <f>C15-W15</f>
        <v>13479</v>
      </c>
      <c r="Y15" s="30">
        <f>U15-A15</f>
        <v>309999</v>
      </c>
    </row>
    <row r="16" spans="1:25" ht="19.5" customHeight="1">
      <c r="A16" s="147">
        <v>2010303</v>
      </c>
      <c r="B16" s="147" t="s">
        <v>207</v>
      </c>
      <c r="C16" s="148">
        <v>620</v>
      </c>
      <c r="Q16" s="49"/>
    </row>
    <row r="17" spans="1:17" ht="19.5" customHeight="1">
      <c r="A17" s="147">
        <v>2010350</v>
      </c>
      <c r="B17" s="147" t="s">
        <v>208</v>
      </c>
      <c r="C17" s="148">
        <v>1612</v>
      </c>
      <c r="Q17" s="49"/>
    </row>
    <row r="18" spans="1:17" ht="19.5" customHeight="1">
      <c r="A18" s="146">
        <v>20104</v>
      </c>
      <c r="B18" s="146" t="s">
        <v>209</v>
      </c>
      <c r="C18" s="145">
        <v>834</v>
      </c>
      <c r="Q18" s="49"/>
    </row>
    <row r="19" spans="1:17" ht="19.5" customHeight="1">
      <c r="A19" s="147">
        <v>2010401</v>
      </c>
      <c r="B19" s="147" t="s">
        <v>200</v>
      </c>
      <c r="C19" s="148">
        <v>413</v>
      </c>
      <c r="Q19" s="49"/>
    </row>
    <row r="20" spans="1:17" ht="19.5" customHeight="1">
      <c r="A20" s="147">
        <v>2010402</v>
      </c>
      <c r="B20" s="147" t="s">
        <v>206</v>
      </c>
      <c r="C20" s="148">
        <v>119</v>
      </c>
      <c r="Q20" s="49"/>
    </row>
    <row r="21" spans="1:17" ht="19.5" customHeight="1">
      <c r="A21" s="147">
        <v>2010404</v>
      </c>
      <c r="B21" s="147" t="s">
        <v>210</v>
      </c>
      <c r="C21" s="148">
        <v>74</v>
      </c>
      <c r="Q21" s="49"/>
    </row>
    <row r="22" spans="1:17" ht="19.5" customHeight="1">
      <c r="A22" s="147">
        <v>2010408</v>
      </c>
      <c r="B22" s="147" t="s">
        <v>211</v>
      </c>
      <c r="C22" s="148">
        <v>30</v>
      </c>
      <c r="Q22" s="49"/>
    </row>
    <row r="23" spans="1:17" ht="19.5" customHeight="1">
      <c r="A23" s="147">
        <v>2010450</v>
      </c>
      <c r="B23" s="147" t="s">
        <v>208</v>
      </c>
      <c r="C23" s="148">
        <v>198</v>
      </c>
      <c r="Q23" s="49"/>
    </row>
    <row r="24" spans="1:17" ht="19.5" customHeight="1">
      <c r="A24" s="146">
        <v>20105</v>
      </c>
      <c r="B24" s="146" t="s">
        <v>212</v>
      </c>
      <c r="C24" s="145">
        <v>246</v>
      </c>
      <c r="Q24" s="49"/>
    </row>
    <row r="25" spans="1:17" ht="19.5" customHeight="1">
      <c r="A25" s="147">
        <v>2010501</v>
      </c>
      <c r="B25" s="147" t="s">
        <v>200</v>
      </c>
      <c r="C25" s="148">
        <v>131</v>
      </c>
      <c r="Q25" s="49"/>
    </row>
    <row r="26" spans="1:17" ht="19.5" customHeight="1">
      <c r="A26" s="147">
        <v>2010504</v>
      </c>
      <c r="B26" s="147" t="s">
        <v>213</v>
      </c>
      <c r="C26" s="148">
        <v>1</v>
      </c>
      <c r="Q26" s="49"/>
    </row>
    <row r="27" spans="1:17" ht="19.5" customHeight="1">
      <c r="A27" s="147">
        <v>2010505</v>
      </c>
      <c r="B27" s="147" t="s">
        <v>214</v>
      </c>
      <c r="C27" s="148">
        <v>23</v>
      </c>
      <c r="Q27" s="49"/>
    </row>
    <row r="28" spans="1:17" ht="19.5" customHeight="1">
      <c r="A28" s="147">
        <v>2010508</v>
      </c>
      <c r="B28" s="147" t="s">
        <v>215</v>
      </c>
      <c r="C28" s="148">
        <v>41</v>
      </c>
      <c r="Q28" s="49"/>
    </row>
    <row r="29" spans="1:17">
      <c r="A29" s="147">
        <v>2010550</v>
      </c>
      <c r="B29" s="147" t="s">
        <v>208</v>
      </c>
      <c r="C29" s="148">
        <v>27</v>
      </c>
    </row>
    <row r="30" spans="1:17">
      <c r="A30" s="147">
        <v>2010599</v>
      </c>
      <c r="B30" s="147" t="s">
        <v>216</v>
      </c>
      <c r="C30" s="148">
        <v>23</v>
      </c>
    </row>
    <row r="31" spans="1:17">
      <c r="A31" s="146">
        <v>20106</v>
      </c>
      <c r="B31" s="146" t="s">
        <v>217</v>
      </c>
      <c r="C31" s="145">
        <v>1321</v>
      </c>
    </row>
    <row r="32" spans="1:17">
      <c r="A32" s="147">
        <v>2010601</v>
      </c>
      <c r="B32" s="147" t="s">
        <v>200</v>
      </c>
      <c r="C32" s="148">
        <v>333</v>
      </c>
    </row>
    <row r="33" spans="1:3">
      <c r="A33" s="147">
        <v>2010602</v>
      </c>
      <c r="B33" s="147" t="s">
        <v>206</v>
      </c>
      <c r="C33" s="148">
        <v>148</v>
      </c>
    </row>
    <row r="34" spans="1:3">
      <c r="A34" s="147">
        <v>2010605</v>
      </c>
      <c r="B34" s="147" t="s">
        <v>218</v>
      </c>
      <c r="C34" s="148">
        <v>1</v>
      </c>
    </row>
    <row r="35" spans="1:3">
      <c r="A35" s="147">
        <v>2010606</v>
      </c>
      <c r="B35" s="147" t="s">
        <v>219</v>
      </c>
      <c r="C35" s="148">
        <v>-10</v>
      </c>
    </row>
    <row r="36" spans="1:3">
      <c r="A36" s="147">
        <v>2010607</v>
      </c>
      <c r="B36" s="147" t="s">
        <v>220</v>
      </c>
      <c r="C36" s="148">
        <v>-36</v>
      </c>
    </row>
    <row r="37" spans="1:3">
      <c r="A37" s="147">
        <v>2010608</v>
      </c>
      <c r="B37" s="147" t="s">
        <v>221</v>
      </c>
      <c r="C37" s="148">
        <v>320</v>
      </c>
    </row>
    <row r="38" spans="1:3">
      <c r="A38" s="147">
        <v>2010650</v>
      </c>
      <c r="B38" s="147" t="s">
        <v>208</v>
      </c>
      <c r="C38" s="148">
        <v>460</v>
      </c>
    </row>
    <row r="39" spans="1:3">
      <c r="A39" s="147">
        <v>2010699</v>
      </c>
      <c r="B39" s="147" t="s">
        <v>222</v>
      </c>
      <c r="C39" s="148">
        <v>105</v>
      </c>
    </row>
    <row r="40" spans="1:3">
      <c r="A40" s="146">
        <v>20107</v>
      </c>
      <c r="B40" s="146" t="s">
        <v>223</v>
      </c>
      <c r="C40" s="145">
        <v>1540</v>
      </c>
    </row>
    <row r="41" spans="1:3">
      <c r="A41" s="147">
        <v>2010701</v>
      </c>
      <c r="B41" s="147" t="s">
        <v>200</v>
      </c>
      <c r="C41" s="148">
        <v>1063</v>
      </c>
    </row>
    <row r="42" spans="1:3">
      <c r="A42" s="147">
        <v>2010702</v>
      </c>
      <c r="B42" s="147" t="s">
        <v>206</v>
      </c>
      <c r="C42" s="148">
        <v>136</v>
      </c>
    </row>
    <row r="43" spans="1:3">
      <c r="A43" s="147">
        <v>2010706</v>
      </c>
      <c r="B43" s="147" t="s">
        <v>224</v>
      </c>
      <c r="C43" s="148">
        <v>193</v>
      </c>
    </row>
    <row r="44" spans="1:3">
      <c r="A44" s="147">
        <v>2010707</v>
      </c>
      <c r="B44" s="147" t="s">
        <v>225</v>
      </c>
      <c r="C44" s="148">
        <v>11</v>
      </c>
    </row>
    <row r="45" spans="1:3">
      <c r="A45" s="147">
        <v>2010708</v>
      </c>
      <c r="B45" s="147" t="s">
        <v>226</v>
      </c>
      <c r="C45" s="148">
        <v>115</v>
      </c>
    </row>
    <row r="46" spans="1:3">
      <c r="A46" s="147">
        <v>2010709</v>
      </c>
      <c r="B46" s="147" t="s">
        <v>220</v>
      </c>
      <c r="C46" s="148">
        <v>22</v>
      </c>
    </row>
    <row r="47" spans="1:3">
      <c r="A47" s="146">
        <v>20108</v>
      </c>
      <c r="B47" s="146" t="s">
        <v>227</v>
      </c>
      <c r="C47" s="145">
        <v>227</v>
      </c>
    </row>
    <row r="48" spans="1:3">
      <c r="A48" s="147">
        <v>2010801</v>
      </c>
      <c r="B48" s="147" t="s">
        <v>200</v>
      </c>
      <c r="C48" s="148">
        <v>154</v>
      </c>
    </row>
    <row r="49" spans="1:3">
      <c r="A49" s="147">
        <v>2010804</v>
      </c>
      <c r="B49" s="147" t="s">
        <v>228</v>
      </c>
      <c r="C49" s="148">
        <v>43</v>
      </c>
    </row>
    <row r="50" spans="1:3">
      <c r="A50" s="147">
        <v>2010806</v>
      </c>
      <c r="B50" s="147" t="s">
        <v>220</v>
      </c>
      <c r="C50" s="148">
        <v>-1</v>
      </c>
    </row>
    <row r="51" spans="1:3">
      <c r="A51" s="147">
        <v>2010850</v>
      </c>
      <c r="B51" s="147" t="s">
        <v>208</v>
      </c>
      <c r="C51" s="148">
        <v>31</v>
      </c>
    </row>
    <row r="52" spans="1:3">
      <c r="A52" s="146">
        <v>20110</v>
      </c>
      <c r="B52" s="146" t="s">
        <v>229</v>
      </c>
      <c r="C52" s="145">
        <v>480</v>
      </c>
    </row>
    <row r="53" spans="1:3">
      <c r="A53" s="147">
        <v>2011001</v>
      </c>
      <c r="B53" s="147" t="s">
        <v>200</v>
      </c>
      <c r="C53" s="148">
        <v>314</v>
      </c>
    </row>
    <row r="54" spans="1:3">
      <c r="A54" s="147">
        <v>2011002</v>
      </c>
      <c r="B54" s="147" t="s">
        <v>206</v>
      </c>
      <c r="C54" s="148">
        <v>36</v>
      </c>
    </row>
    <row r="55" spans="1:3">
      <c r="A55" s="147">
        <v>2011006</v>
      </c>
      <c r="B55" s="147" t="s">
        <v>230</v>
      </c>
      <c r="C55" s="148">
        <v>110</v>
      </c>
    </row>
    <row r="56" spans="1:3">
      <c r="A56" s="147">
        <v>2011009</v>
      </c>
      <c r="B56" s="147" t="s">
        <v>231</v>
      </c>
      <c r="C56" s="148">
        <v>1</v>
      </c>
    </row>
    <row r="57" spans="1:3">
      <c r="A57" s="147">
        <v>2011050</v>
      </c>
      <c r="B57" s="147" t="s">
        <v>208</v>
      </c>
      <c r="C57" s="148">
        <v>19</v>
      </c>
    </row>
    <row r="58" spans="1:3">
      <c r="A58" s="146">
        <v>20111</v>
      </c>
      <c r="B58" s="146" t="s">
        <v>232</v>
      </c>
      <c r="C58" s="145">
        <v>654</v>
      </c>
    </row>
    <row r="59" spans="1:3">
      <c r="A59" s="147">
        <v>2011101</v>
      </c>
      <c r="B59" s="147" t="s">
        <v>200</v>
      </c>
      <c r="C59" s="148">
        <v>637</v>
      </c>
    </row>
    <row r="60" spans="1:3">
      <c r="A60" s="147">
        <v>2011102</v>
      </c>
      <c r="B60" s="147" t="s">
        <v>206</v>
      </c>
      <c r="C60" s="148">
        <v>17</v>
      </c>
    </row>
    <row r="61" spans="1:3">
      <c r="A61" s="146">
        <v>20113</v>
      </c>
      <c r="B61" s="146" t="s">
        <v>233</v>
      </c>
      <c r="C61" s="145">
        <v>743</v>
      </c>
    </row>
    <row r="62" spans="1:3">
      <c r="A62" s="147">
        <v>2011301</v>
      </c>
      <c r="B62" s="147" t="s">
        <v>200</v>
      </c>
      <c r="C62" s="148">
        <v>364</v>
      </c>
    </row>
    <row r="63" spans="1:3">
      <c r="A63" s="147">
        <v>2011302</v>
      </c>
      <c r="B63" s="147" t="s">
        <v>206</v>
      </c>
      <c r="C63" s="148">
        <v>384</v>
      </c>
    </row>
    <row r="64" spans="1:3">
      <c r="A64" s="147">
        <v>2011350</v>
      </c>
      <c r="B64" s="147" t="s">
        <v>208</v>
      </c>
      <c r="C64" s="148">
        <v>-5</v>
      </c>
    </row>
    <row r="65" spans="1:3">
      <c r="A65" s="146">
        <v>20115</v>
      </c>
      <c r="B65" s="146" t="s">
        <v>234</v>
      </c>
      <c r="C65" s="145">
        <v>1470</v>
      </c>
    </row>
    <row r="66" spans="1:3">
      <c r="A66" s="147">
        <v>2011501</v>
      </c>
      <c r="B66" s="147" t="s">
        <v>200</v>
      </c>
      <c r="C66" s="148">
        <v>1148</v>
      </c>
    </row>
    <row r="67" spans="1:3">
      <c r="A67" s="147">
        <v>2011502</v>
      </c>
      <c r="B67" s="147" t="s">
        <v>206</v>
      </c>
      <c r="C67" s="148">
        <v>18</v>
      </c>
    </row>
    <row r="68" spans="1:3">
      <c r="A68" s="147">
        <v>2011504</v>
      </c>
      <c r="B68" s="147" t="s">
        <v>235</v>
      </c>
      <c r="C68" s="148">
        <v>127</v>
      </c>
    </row>
    <row r="69" spans="1:3">
      <c r="A69" s="147">
        <v>2011550</v>
      </c>
      <c r="B69" s="147" t="s">
        <v>208</v>
      </c>
      <c r="C69" s="148">
        <v>162</v>
      </c>
    </row>
    <row r="70" spans="1:3">
      <c r="A70" s="147">
        <v>2011599</v>
      </c>
      <c r="B70" s="147" t="s">
        <v>236</v>
      </c>
      <c r="C70" s="148">
        <v>15</v>
      </c>
    </row>
    <row r="71" spans="1:3">
      <c r="A71" s="146">
        <v>20117</v>
      </c>
      <c r="B71" s="146" t="s">
        <v>237</v>
      </c>
      <c r="C71" s="145">
        <v>1035</v>
      </c>
    </row>
    <row r="72" spans="1:3">
      <c r="A72" s="147">
        <v>2011701</v>
      </c>
      <c r="B72" s="147" t="s">
        <v>200</v>
      </c>
      <c r="C72" s="148">
        <v>160</v>
      </c>
    </row>
    <row r="73" spans="1:3">
      <c r="A73" s="147">
        <v>2011706</v>
      </c>
      <c r="B73" s="147" t="s">
        <v>238</v>
      </c>
      <c r="C73" s="148">
        <v>181</v>
      </c>
    </row>
    <row r="74" spans="1:3">
      <c r="A74" s="147">
        <v>2011707</v>
      </c>
      <c r="B74" s="147" t="s">
        <v>239</v>
      </c>
      <c r="C74" s="148">
        <v>198</v>
      </c>
    </row>
    <row r="75" spans="1:3">
      <c r="A75" s="147">
        <v>2011750</v>
      </c>
      <c r="B75" s="147" t="s">
        <v>208</v>
      </c>
      <c r="C75" s="148">
        <v>461</v>
      </c>
    </row>
    <row r="76" spans="1:3">
      <c r="A76" s="147">
        <v>2011799</v>
      </c>
      <c r="B76" s="147" t="s">
        <v>240</v>
      </c>
      <c r="C76" s="148">
        <v>35</v>
      </c>
    </row>
    <row r="77" spans="1:3">
      <c r="A77" s="146">
        <v>20123</v>
      </c>
      <c r="B77" s="146" t="s">
        <v>241</v>
      </c>
      <c r="C77" s="145">
        <v>16</v>
      </c>
    </row>
    <row r="78" spans="1:3">
      <c r="A78" s="147">
        <v>2012304</v>
      </c>
      <c r="B78" s="147" t="s">
        <v>242</v>
      </c>
      <c r="C78" s="148">
        <v>16</v>
      </c>
    </row>
    <row r="79" spans="1:3">
      <c r="A79" s="146">
        <v>20124</v>
      </c>
      <c r="B79" s="146" t="s">
        <v>243</v>
      </c>
      <c r="C79" s="145">
        <v>130</v>
      </c>
    </row>
    <row r="80" spans="1:3">
      <c r="A80" s="147">
        <v>2012401</v>
      </c>
      <c r="B80" s="147" t="s">
        <v>200</v>
      </c>
      <c r="C80" s="148">
        <v>67</v>
      </c>
    </row>
    <row r="81" spans="1:3">
      <c r="A81" s="147">
        <v>2012404</v>
      </c>
      <c r="B81" s="147" t="s">
        <v>244</v>
      </c>
      <c r="C81" s="148">
        <v>63</v>
      </c>
    </row>
    <row r="82" spans="1:3">
      <c r="A82" s="146">
        <v>20126</v>
      </c>
      <c r="B82" s="146" t="s">
        <v>245</v>
      </c>
      <c r="C82" s="145">
        <v>51</v>
      </c>
    </row>
    <row r="83" spans="1:3">
      <c r="A83" s="147">
        <v>2012601</v>
      </c>
      <c r="B83" s="147" t="s">
        <v>200</v>
      </c>
      <c r="C83" s="148">
        <v>46</v>
      </c>
    </row>
    <row r="84" spans="1:3">
      <c r="A84" s="147">
        <v>2012604</v>
      </c>
      <c r="B84" s="147" t="s">
        <v>246</v>
      </c>
      <c r="C84" s="148">
        <v>5</v>
      </c>
    </row>
    <row r="85" spans="1:3">
      <c r="A85" s="146">
        <v>20129</v>
      </c>
      <c r="B85" s="146" t="s">
        <v>247</v>
      </c>
      <c r="C85" s="145">
        <v>259</v>
      </c>
    </row>
    <row r="86" spans="1:3">
      <c r="A86" s="147">
        <v>2012901</v>
      </c>
      <c r="B86" s="147" t="s">
        <v>200</v>
      </c>
      <c r="C86" s="148">
        <v>189</v>
      </c>
    </row>
    <row r="87" spans="1:3">
      <c r="A87" s="147">
        <v>2012902</v>
      </c>
      <c r="B87" s="147" t="s">
        <v>206</v>
      </c>
      <c r="C87" s="148">
        <v>59</v>
      </c>
    </row>
    <row r="88" spans="1:3">
      <c r="A88" s="147">
        <v>2012950</v>
      </c>
      <c r="B88" s="147" t="s">
        <v>208</v>
      </c>
      <c r="C88" s="148">
        <v>11</v>
      </c>
    </row>
    <row r="89" spans="1:3">
      <c r="A89" s="146">
        <v>20131</v>
      </c>
      <c r="B89" s="146" t="s">
        <v>248</v>
      </c>
      <c r="C89" s="145">
        <v>674</v>
      </c>
    </row>
    <row r="90" spans="1:3">
      <c r="A90" s="147">
        <v>2013101</v>
      </c>
      <c r="B90" s="147" t="s">
        <v>200</v>
      </c>
      <c r="C90" s="148">
        <v>462</v>
      </c>
    </row>
    <row r="91" spans="1:3">
      <c r="A91" s="147">
        <v>2013102</v>
      </c>
      <c r="B91" s="147" t="s">
        <v>206</v>
      </c>
      <c r="C91" s="148">
        <v>19</v>
      </c>
    </row>
    <row r="92" spans="1:3">
      <c r="A92" s="147">
        <v>2013105</v>
      </c>
      <c r="B92" s="147" t="s">
        <v>249</v>
      </c>
      <c r="C92" s="148">
        <v>193</v>
      </c>
    </row>
    <row r="93" spans="1:3">
      <c r="A93" s="146">
        <v>20132</v>
      </c>
      <c r="B93" s="146" t="s">
        <v>250</v>
      </c>
      <c r="C93" s="145">
        <v>241</v>
      </c>
    </row>
    <row r="94" spans="1:3">
      <c r="A94" s="147">
        <v>2013201</v>
      </c>
      <c r="B94" s="147" t="s">
        <v>200</v>
      </c>
      <c r="C94" s="148">
        <v>241</v>
      </c>
    </row>
    <row r="95" spans="1:3">
      <c r="A95" s="146">
        <v>20133</v>
      </c>
      <c r="B95" s="146" t="s">
        <v>251</v>
      </c>
      <c r="C95" s="145">
        <v>415</v>
      </c>
    </row>
    <row r="96" spans="1:3">
      <c r="A96" s="147">
        <v>2013301</v>
      </c>
      <c r="B96" s="147" t="s">
        <v>200</v>
      </c>
      <c r="C96" s="148">
        <v>138</v>
      </c>
    </row>
    <row r="97" spans="1:3">
      <c r="A97" s="147">
        <v>2013399</v>
      </c>
      <c r="B97" s="147" t="s">
        <v>252</v>
      </c>
      <c r="C97" s="148">
        <v>277</v>
      </c>
    </row>
    <row r="98" spans="1:3">
      <c r="A98" s="146">
        <v>20134</v>
      </c>
      <c r="B98" s="146" t="s">
        <v>253</v>
      </c>
      <c r="C98" s="145">
        <v>69</v>
      </c>
    </row>
    <row r="99" spans="1:3">
      <c r="A99" s="147">
        <v>2013401</v>
      </c>
      <c r="B99" s="147" t="s">
        <v>200</v>
      </c>
      <c r="C99" s="148">
        <v>59</v>
      </c>
    </row>
    <row r="100" spans="1:3">
      <c r="A100" s="147">
        <v>2013402</v>
      </c>
      <c r="B100" s="147" t="s">
        <v>206</v>
      </c>
      <c r="C100" s="148">
        <v>10</v>
      </c>
    </row>
    <row r="101" spans="1:3">
      <c r="A101" s="146">
        <v>20136</v>
      </c>
      <c r="B101" s="146" t="s">
        <v>254</v>
      </c>
      <c r="C101" s="145">
        <v>219</v>
      </c>
    </row>
    <row r="102" spans="1:3">
      <c r="A102" s="147">
        <v>2013601</v>
      </c>
      <c r="B102" s="147" t="s">
        <v>200</v>
      </c>
      <c r="C102" s="148">
        <v>200</v>
      </c>
    </row>
    <row r="103" spans="1:3">
      <c r="A103" s="147">
        <v>2013602</v>
      </c>
      <c r="B103" s="147" t="s">
        <v>206</v>
      </c>
      <c r="C103" s="148">
        <v>19</v>
      </c>
    </row>
    <row r="104" spans="1:3">
      <c r="A104" s="146">
        <v>203</v>
      </c>
      <c r="B104" s="146" t="s">
        <v>159</v>
      </c>
      <c r="C104" s="145">
        <v>285</v>
      </c>
    </row>
    <row r="105" spans="1:3">
      <c r="A105" s="146">
        <v>20306</v>
      </c>
      <c r="B105" s="146" t="s">
        <v>255</v>
      </c>
      <c r="C105" s="145">
        <v>285</v>
      </c>
    </row>
    <row r="106" spans="1:3">
      <c r="A106" s="147">
        <v>2030601</v>
      </c>
      <c r="B106" s="147" t="s">
        <v>256</v>
      </c>
      <c r="C106" s="148">
        <v>1</v>
      </c>
    </row>
    <row r="107" spans="1:3">
      <c r="A107" s="147">
        <v>2030606</v>
      </c>
      <c r="B107" s="147" t="s">
        <v>257</v>
      </c>
      <c r="C107" s="148">
        <v>94</v>
      </c>
    </row>
    <row r="108" spans="1:3">
      <c r="A108" s="147">
        <v>2030607</v>
      </c>
      <c r="B108" s="147" t="s">
        <v>258</v>
      </c>
      <c r="C108" s="148">
        <v>190</v>
      </c>
    </row>
    <row r="109" spans="1:3">
      <c r="A109" s="146">
        <v>204</v>
      </c>
      <c r="B109" s="146" t="s">
        <v>161</v>
      </c>
      <c r="C109" s="145">
        <v>9919</v>
      </c>
    </row>
    <row r="110" spans="1:3">
      <c r="A110" s="146">
        <v>20401</v>
      </c>
      <c r="B110" s="146" t="s">
        <v>259</v>
      </c>
      <c r="C110" s="145">
        <v>1134</v>
      </c>
    </row>
    <row r="111" spans="1:3">
      <c r="A111" s="147">
        <v>2040101</v>
      </c>
      <c r="B111" s="147" t="s">
        <v>260</v>
      </c>
      <c r="C111" s="148">
        <v>57</v>
      </c>
    </row>
    <row r="112" spans="1:3">
      <c r="A112" s="147">
        <v>2040103</v>
      </c>
      <c r="B112" s="147" t="s">
        <v>261</v>
      </c>
      <c r="C112" s="148">
        <v>1077</v>
      </c>
    </row>
    <row r="113" spans="1:3">
      <c r="A113" s="146">
        <v>20402</v>
      </c>
      <c r="B113" s="146" t="s">
        <v>262</v>
      </c>
      <c r="C113" s="145">
        <v>7139</v>
      </c>
    </row>
    <row r="114" spans="1:3">
      <c r="A114" s="147">
        <v>2040201</v>
      </c>
      <c r="B114" s="147" t="s">
        <v>200</v>
      </c>
      <c r="C114" s="148">
        <v>4120</v>
      </c>
    </row>
    <row r="115" spans="1:3">
      <c r="A115" s="147">
        <v>2040202</v>
      </c>
      <c r="B115" s="147" t="s">
        <v>206</v>
      </c>
      <c r="C115" s="148">
        <v>822</v>
      </c>
    </row>
    <row r="116" spans="1:3">
      <c r="A116" s="147">
        <v>2040204</v>
      </c>
      <c r="B116" s="147" t="s">
        <v>263</v>
      </c>
      <c r="C116" s="148">
        <v>839</v>
      </c>
    </row>
    <row r="117" spans="1:3">
      <c r="A117" s="147">
        <v>2040205</v>
      </c>
      <c r="B117" s="147" t="s">
        <v>264</v>
      </c>
      <c r="C117" s="148">
        <v>10</v>
      </c>
    </row>
    <row r="118" spans="1:3">
      <c r="A118" s="147">
        <v>2040206</v>
      </c>
      <c r="B118" s="147" t="s">
        <v>265</v>
      </c>
      <c r="C118" s="148">
        <v>96</v>
      </c>
    </row>
    <row r="119" spans="1:3">
      <c r="A119" s="147">
        <v>2040208</v>
      </c>
      <c r="B119" s="147" t="s">
        <v>266</v>
      </c>
      <c r="C119" s="148">
        <v>10</v>
      </c>
    </row>
    <row r="120" spans="1:3">
      <c r="A120" s="147">
        <v>2040212</v>
      </c>
      <c r="B120" s="147" t="s">
        <v>267</v>
      </c>
      <c r="C120" s="148">
        <v>928</v>
      </c>
    </row>
    <row r="121" spans="1:3">
      <c r="A121" s="147">
        <v>2040213</v>
      </c>
      <c r="B121" s="147" t="s">
        <v>268</v>
      </c>
      <c r="C121" s="148">
        <v>2</v>
      </c>
    </row>
    <row r="122" spans="1:3">
      <c r="A122" s="147">
        <v>2040214</v>
      </c>
      <c r="B122" s="147" t="s">
        <v>269</v>
      </c>
      <c r="C122" s="148">
        <v>8</v>
      </c>
    </row>
    <row r="123" spans="1:3">
      <c r="A123" s="147">
        <v>2040217</v>
      </c>
      <c r="B123" s="147" t="s">
        <v>270</v>
      </c>
      <c r="C123" s="148">
        <v>122</v>
      </c>
    </row>
    <row r="124" spans="1:3">
      <c r="A124" s="147">
        <v>2040250</v>
      </c>
      <c r="B124" s="147" t="s">
        <v>208</v>
      </c>
      <c r="C124" s="148">
        <v>82</v>
      </c>
    </row>
    <row r="125" spans="1:3">
      <c r="A125" s="147">
        <v>2040299</v>
      </c>
      <c r="B125" s="147" t="s">
        <v>271</v>
      </c>
      <c r="C125" s="148">
        <v>100</v>
      </c>
    </row>
    <row r="126" spans="1:3">
      <c r="A126" s="146">
        <v>20404</v>
      </c>
      <c r="B126" s="146" t="s">
        <v>272</v>
      </c>
      <c r="C126" s="145">
        <v>736</v>
      </c>
    </row>
    <row r="127" spans="1:3">
      <c r="A127" s="147">
        <v>2040401</v>
      </c>
      <c r="B127" s="147" t="s">
        <v>200</v>
      </c>
      <c r="C127" s="148">
        <v>619</v>
      </c>
    </row>
    <row r="128" spans="1:3">
      <c r="A128" s="147">
        <v>2040402</v>
      </c>
      <c r="B128" s="147" t="s">
        <v>206</v>
      </c>
      <c r="C128" s="148">
        <v>117</v>
      </c>
    </row>
    <row r="129" spans="1:3">
      <c r="A129" s="146">
        <v>20405</v>
      </c>
      <c r="B129" s="146" t="s">
        <v>273</v>
      </c>
      <c r="C129" s="145">
        <v>408</v>
      </c>
    </row>
    <row r="130" spans="1:3">
      <c r="A130" s="147">
        <v>2040501</v>
      </c>
      <c r="B130" s="147" t="s">
        <v>200</v>
      </c>
      <c r="C130" s="148">
        <v>1065</v>
      </c>
    </row>
    <row r="131" spans="1:3">
      <c r="A131" s="147">
        <v>2040502</v>
      </c>
      <c r="B131" s="147" t="s">
        <v>206</v>
      </c>
      <c r="C131" s="148">
        <v>177</v>
      </c>
    </row>
    <row r="132" spans="1:3">
      <c r="A132" s="147">
        <v>2040506</v>
      </c>
      <c r="B132" s="147" t="s">
        <v>274</v>
      </c>
      <c r="C132" s="148">
        <v>-831</v>
      </c>
    </row>
    <row r="133" spans="1:3">
      <c r="A133" s="147">
        <v>2040599</v>
      </c>
      <c r="B133" s="147" t="s">
        <v>275</v>
      </c>
      <c r="C133" s="148">
        <v>-3</v>
      </c>
    </row>
    <row r="134" spans="1:3">
      <c r="A134" s="146">
        <v>20406</v>
      </c>
      <c r="B134" s="146" t="s">
        <v>276</v>
      </c>
      <c r="C134" s="145">
        <v>502</v>
      </c>
    </row>
    <row r="135" spans="1:3">
      <c r="A135" s="147">
        <v>2040601</v>
      </c>
      <c r="B135" s="147" t="s">
        <v>200</v>
      </c>
      <c r="C135" s="148">
        <v>250</v>
      </c>
    </row>
    <row r="136" spans="1:3">
      <c r="A136" s="147">
        <v>2040602</v>
      </c>
      <c r="B136" s="147" t="s">
        <v>206</v>
      </c>
      <c r="C136" s="148">
        <v>-13</v>
      </c>
    </row>
    <row r="137" spans="1:3">
      <c r="A137" s="147">
        <v>2040604</v>
      </c>
      <c r="B137" s="147" t="s">
        <v>277</v>
      </c>
      <c r="C137" s="148">
        <v>122</v>
      </c>
    </row>
    <row r="138" spans="1:3">
      <c r="A138" s="147">
        <v>2040605</v>
      </c>
      <c r="B138" s="147" t="s">
        <v>278</v>
      </c>
      <c r="C138" s="148">
        <v>24</v>
      </c>
    </row>
    <row r="139" spans="1:3">
      <c r="A139" s="147">
        <v>2040606</v>
      </c>
      <c r="B139" s="147" t="s">
        <v>279</v>
      </c>
      <c r="C139" s="148">
        <v>17</v>
      </c>
    </row>
    <row r="140" spans="1:3">
      <c r="A140" s="147">
        <v>2040607</v>
      </c>
      <c r="B140" s="147" t="s">
        <v>280</v>
      </c>
      <c r="C140" s="148">
        <v>58</v>
      </c>
    </row>
    <row r="141" spans="1:3">
      <c r="A141" s="147">
        <v>2040650</v>
      </c>
      <c r="B141" s="147" t="s">
        <v>208</v>
      </c>
      <c r="C141" s="148">
        <v>44</v>
      </c>
    </row>
    <row r="142" spans="1:3">
      <c r="A142" s="146">
        <v>205</v>
      </c>
      <c r="B142" s="146" t="s">
        <v>163</v>
      </c>
      <c r="C142" s="145">
        <v>69326</v>
      </c>
    </row>
    <row r="143" spans="1:3">
      <c r="A143" s="146">
        <v>20501</v>
      </c>
      <c r="B143" s="146" t="s">
        <v>281</v>
      </c>
      <c r="C143" s="145">
        <v>1929</v>
      </c>
    </row>
    <row r="144" spans="1:3">
      <c r="A144" s="147">
        <v>2050101</v>
      </c>
      <c r="B144" s="147" t="s">
        <v>200</v>
      </c>
      <c r="C144" s="148">
        <v>92</v>
      </c>
    </row>
    <row r="145" spans="1:3">
      <c r="A145" s="147">
        <v>2050199</v>
      </c>
      <c r="B145" s="147" t="s">
        <v>282</v>
      </c>
      <c r="C145" s="148">
        <v>1837</v>
      </c>
    </row>
    <row r="146" spans="1:3">
      <c r="A146" s="146">
        <v>20502</v>
      </c>
      <c r="B146" s="146" t="s">
        <v>283</v>
      </c>
      <c r="C146" s="145">
        <v>61790</v>
      </c>
    </row>
    <row r="147" spans="1:3">
      <c r="A147" s="147">
        <v>2050201</v>
      </c>
      <c r="B147" s="147" t="s">
        <v>284</v>
      </c>
      <c r="C147" s="148">
        <v>6616</v>
      </c>
    </row>
    <row r="148" spans="1:3">
      <c r="A148" s="147">
        <v>2050202</v>
      </c>
      <c r="B148" s="147" t="s">
        <v>285</v>
      </c>
      <c r="C148" s="148">
        <v>23767</v>
      </c>
    </row>
    <row r="149" spans="1:3">
      <c r="A149" s="147">
        <v>2050203</v>
      </c>
      <c r="B149" s="147" t="s">
        <v>286</v>
      </c>
      <c r="C149" s="148">
        <v>9266</v>
      </c>
    </row>
    <row r="150" spans="1:3">
      <c r="A150" s="147">
        <v>2050204</v>
      </c>
      <c r="B150" s="147" t="s">
        <v>287</v>
      </c>
      <c r="C150" s="148">
        <v>7197</v>
      </c>
    </row>
    <row r="151" spans="1:3">
      <c r="A151" s="147">
        <v>2050205</v>
      </c>
      <c r="B151" s="147" t="s">
        <v>288</v>
      </c>
      <c r="C151" s="148">
        <v>4</v>
      </c>
    </row>
    <row r="152" spans="1:3">
      <c r="A152" s="147">
        <v>2050206</v>
      </c>
      <c r="B152" s="147" t="s">
        <v>289</v>
      </c>
      <c r="C152" s="148">
        <v>-757</v>
      </c>
    </row>
    <row r="153" spans="1:3">
      <c r="A153" s="147">
        <v>2050299</v>
      </c>
      <c r="B153" s="147" t="s">
        <v>290</v>
      </c>
      <c r="C153" s="148">
        <v>15697</v>
      </c>
    </row>
    <row r="154" spans="1:3">
      <c r="A154" s="146">
        <v>20503</v>
      </c>
      <c r="B154" s="146" t="s">
        <v>291</v>
      </c>
      <c r="C154" s="145">
        <v>2969</v>
      </c>
    </row>
    <row r="155" spans="1:3">
      <c r="A155" s="147">
        <v>2050304</v>
      </c>
      <c r="B155" s="147" t="s">
        <v>292</v>
      </c>
      <c r="C155" s="148">
        <v>1646</v>
      </c>
    </row>
    <row r="156" spans="1:3">
      <c r="A156" s="147">
        <v>2050399</v>
      </c>
      <c r="B156" s="147" t="s">
        <v>293</v>
      </c>
      <c r="C156" s="148">
        <v>1323</v>
      </c>
    </row>
    <row r="157" spans="1:3">
      <c r="A157" s="146">
        <v>20504</v>
      </c>
      <c r="B157" s="146" t="s">
        <v>294</v>
      </c>
      <c r="C157" s="145">
        <v>96</v>
      </c>
    </row>
    <row r="158" spans="1:3">
      <c r="A158" s="147">
        <v>2050403</v>
      </c>
      <c r="B158" s="147" t="s">
        <v>295</v>
      </c>
      <c r="C158" s="148">
        <v>96</v>
      </c>
    </row>
    <row r="159" spans="1:3">
      <c r="A159" s="146">
        <v>20507</v>
      </c>
      <c r="B159" s="146" t="s">
        <v>296</v>
      </c>
      <c r="C159" s="145">
        <v>218</v>
      </c>
    </row>
    <row r="160" spans="1:3">
      <c r="A160" s="147">
        <v>2050701</v>
      </c>
      <c r="B160" s="147" t="s">
        <v>297</v>
      </c>
      <c r="C160" s="148">
        <v>218</v>
      </c>
    </row>
    <row r="161" spans="1:3">
      <c r="A161" s="146">
        <v>20508</v>
      </c>
      <c r="B161" s="146" t="s">
        <v>298</v>
      </c>
      <c r="C161" s="145">
        <v>735</v>
      </c>
    </row>
    <row r="162" spans="1:3">
      <c r="A162" s="147">
        <v>2050801</v>
      </c>
      <c r="B162" s="147" t="s">
        <v>299</v>
      </c>
      <c r="C162" s="148">
        <v>623</v>
      </c>
    </row>
    <row r="163" spans="1:3">
      <c r="A163" s="147">
        <v>2050802</v>
      </c>
      <c r="B163" s="147" t="s">
        <v>300</v>
      </c>
      <c r="C163" s="148">
        <v>112</v>
      </c>
    </row>
    <row r="164" spans="1:3">
      <c r="A164" s="146">
        <v>20509</v>
      </c>
      <c r="B164" s="146" t="s">
        <v>301</v>
      </c>
      <c r="C164" s="145">
        <v>3958</v>
      </c>
    </row>
    <row r="165" spans="1:3">
      <c r="A165" s="147">
        <v>2050901</v>
      </c>
      <c r="B165" s="147" t="s">
        <v>302</v>
      </c>
      <c r="C165" s="148">
        <v>1443</v>
      </c>
    </row>
    <row r="166" spans="1:3">
      <c r="A166" s="147">
        <v>2050902</v>
      </c>
      <c r="B166" s="147" t="s">
        <v>303</v>
      </c>
      <c r="C166" s="148">
        <v>1192</v>
      </c>
    </row>
    <row r="167" spans="1:3">
      <c r="A167" s="147">
        <v>2050999</v>
      </c>
      <c r="B167" s="147" t="s">
        <v>304</v>
      </c>
      <c r="C167" s="148">
        <v>1323</v>
      </c>
    </row>
    <row r="168" spans="1:3">
      <c r="A168" s="146">
        <v>20599</v>
      </c>
      <c r="B168" s="146" t="s">
        <v>305</v>
      </c>
      <c r="C168" s="145">
        <v>-2369</v>
      </c>
    </row>
    <row r="169" spans="1:3">
      <c r="A169" s="147">
        <v>2059999</v>
      </c>
      <c r="B169" s="147" t="s">
        <v>306</v>
      </c>
      <c r="C169" s="148">
        <v>-2369</v>
      </c>
    </row>
    <row r="170" spans="1:3">
      <c r="A170" s="146">
        <v>206</v>
      </c>
      <c r="B170" s="146" t="s">
        <v>165</v>
      </c>
      <c r="C170" s="145">
        <v>279</v>
      </c>
    </row>
    <row r="171" spans="1:3">
      <c r="A171" s="146">
        <v>20601</v>
      </c>
      <c r="B171" s="146" t="s">
        <v>307</v>
      </c>
      <c r="C171" s="145">
        <v>57</v>
      </c>
    </row>
    <row r="172" spans="1:3">
      <c r="A172" s="147">
        <v>2060199</v>
      </c>
      <c r="B172" s="147" t="s">
        <v>308</v>
      </c>
      <c r="C172" s="148">
        <v>57</v>
      </c>
    </row>
    <row r="173" spans="1:3">
      <c r="A173" s="146">
        <v>20603</v>
      </c>
      <c r="B173" s="146" t="s">
        <v>309</v>
      </c>
      <c r="C173" s="145">
        <v>50</v>
      </c>
    </row>
    <row r="174" spans="1:3">
      <c r="A174" s="147">
        <v>2060302</v>
      </c>
      <c r="B174" s="147" t="s">
        <v>310</v>
      </c>
      <c r="C174" s="148">
        <v>50</v>
      </c>
    </row>
    <row r="175" spans="1:3">
      <c r="A175" s="146">
        <v>20607</v>
      </c>
      <c r="B175" s="146" t="s">
        <v>311</v>
      </c>
      <c r="C175" s="145">
        <v>92</v>
      </c>
    </row>
    <row r="176" spans="1:3">
      <c r="A176" s="147">
        <v>2060701</v>
      </c>
      <c r="B176" s="147" t="s">
        <v>312</v>
      </c>
      <c r="C176" s="148">
        <v>88</v>
      </c>
    </row>
    <row r="177" spans="1:3">
      <c r="A177" s="147">
        <v>2060702</v>
      </c>
      <c r="B177" s="147" t="s">
        <v>313</v>
      </c>
      <c r="C177" s="148">
        <v>4</v>
      </c>
    </row>
    <row r="178" spans="1:3">
      <c r="A178" s="146">
        <v>20699</v>
      </c>
      <c r="B178" s="146" t="s">
        <v>314</v>
      </c>
      <c r="C178" s="145">
        <v>80</v>
      </c>
    </row>
    <row r="179" spans="1:3">
      <c r="A179" s="147">
        <v>2069999</v>
      </c>
      <c r="B179" s="147" t="s">
        <v>315</v>
      </c>
      <c r="C179" s="148">
        <v>80</v>
      </c>
    </row>
    <row r="180" spans="1:3">
      <c r="A180" s="146">
        <v>207</v>
      </c>
      <c r="B180" s="146" t="s">
        <v>167</v>
      </c>
      <c r="C180" s="145">
        <v>1656</v>
      </c>
    </row>
    <row r="181" spans="1:3">
      <c r="A181" s="146">
        <v>20701</v>
      </c>
      <c r="B181" s="146" t="s">
        <v>316</v>
      </c>
      <c r="C181" s="145">
        <v>810</v>
      </c>
    </row>
    <row r="182" spans="1:3">
      <c r="A182" s="147">
        <v>2070101</v>
      </c>
      <c r="B182" s="147" t="s">
        <v>200</v>
      </c>
      <c r="C182" s="148">
        <v>234</v>
      </c>
    </row>
    <row r="183" spans="1:3">
      <c r="A183" s="147">
        <v>2070102</v>
      </c>
      <c r="B183" s="147" t="s">
        <v>206</v>
      </c>
      <c r="C183" s="148">
        <v>30</v>
      </c>
    </row>
    <row r="184" spans="1:3">
      <c r="A184" s="147">
        <v>2070104</v>
      </c>
      <c r="B184" s="147" t="s">
        <v>317</v>
      </c>
      <c r="C184" s="148">
        <v>35</v>
      </c>
    </row>
    <row r="185" spans="1:3">
      <c r="A185" s="147">
        <v>2070106</v>
      </c>
      <c r="B185" s="147" t="s">
        <v>318</v>
      </c>
      <c r="C185" s="148">
        <v>250</v>
      </c>
    </row>
    <row r="186" spans="1:3">
      <c r="A186" s="147">
        <v>2070109</v>
      </c>
      <c r="B186" s="147" t="s">
        <v>319</v>
      </c>
      <c r="C186" s="148">
        <v>75</v>
      </c>
    </row>
    <row r="187" spans="1:3">
      <c r="A187" s="147">
        <v>2070111</v>
      </c>
      <c r="B187" s="147" t="s">
        <v>320</v>
      </c>
      <c r="C187" s="148">
        <v>7</v>
      </c>
    </row>
    <row r="188" spans="1:3">
      <c r="A188" s="147">
        <v>2070199</v>
      </c>
      <c r="B188" s="147" t="s">
        <v>321</v>
      </c>
      <c r="C188" s="148">
        <v>179</v>
      </c>
    </row>
    <row r="189" spans="1:3">
      <c r="A189" s="146">
        <v>20702</v>
      </c>
      <c r="B189" s="146" t="s">
        <v>322</v>
      </c>
      <c r="C189" s="145">
        <v>128</v>
      </c>
    </row>
    <row r="190" spans="1:3">
      <c r="A190" s="147">
        <v>2070204</v>
      </c>
      <c r="B190" s="147" t="s">
        <v>323</v>
      </c>
      <c r="C190" s="148">
        <v>122</v>
      </c>
    </row>
    <row r="191" spans="1:3">
      <c r="A191" s="147">
        <v>2070299</v>
      </c>
      <c r="B191" s="147" t="s">
        <v>324</v>
      </c>
      <c r="C191" s="148">
        <v>6</v>
      </c>
    </row>
    <row r="192" spans="1:3">
      <c r="A192" s="146">
        <v>20703</v>
      </c>
      <c r="B192" s="146" t="s">
        <v>325</v>
      </c>
      <c r="C192" s="145">
        <v>27</v>
      </c>
    </row>
    <row r="193" spans="1:3">
      <c r="A193" s="147">
        <v>2070399</v>
      </c>
      <c r="B193" s="147" t="s">
        <v>326</v>
      </c>
      <c r="C193" s="148">
        <v>27</v>
      </c>
    </row>
    <row r="194" spans="1:3">
      <c r="A194" s="146">
        <v>20704</v>
      </c>
      <c r="B194" s="146" t="s">
        <v>327</v>
      </c>
      <c r="C194" s="145">
        <v>446</v>
      </c>
    </row>
    <row r="195" spans="1:3">
      <c r="A195" s="147">
        <v>2070404</v>
      </c>
      <c r="B195" s="147" t="s">
        <v>328</v>
      </c>
      <c r="C195" s="148">
        <v>23</v>
      </c>
    </row>
    <row r="196" spans="1:3">
      <c r="A196" s="147">
        <v>2070405</v>
      </c>
      <c r="B196" s="147" t="s">
        <v>329</v>
      </c>
      <c r="C196" s="148">
        <v>352</v>
      </c>
    </row>
    <row r="197" spans="1:3">
      <c r="A197" s="147">
        <v>2070499</v>
      </c>
      <c r="B197" s="147" t="s">
        <v>330</v>
      </c>
      <c r="C197" s="148">
        <v>71</v>
      </c>
    </row>
    <row r="198" spans="1:3">
      <c r="A198" s="146">
        <v>20799</v>
      </c>
      <c r="B198" s="146" t="s">
        <v>331</v>
      </c>
      <c r="C198" s="145">
        <v>245</v>
      </c>
    </row>
    <row r="199" spans="1:3">
      <c r="A199" s="147">
        <v>2079999</v>
      </c>
      <c r="B199" s="147" t="s">
        <v>332</v>
      </c>
      <c r="C199" s="148">
        <v>245</v>
      </c>
    </row>
    <row r="200" spans="1:3">
      <c r="A200" s="146">
        <v>208</v>
      </c>
      <c r="B200" s="146" t="s">
        <v>169</v>
      </c>
      <c r="C200" s="145">
        <v>24451</v>
      </c>
    </row>
    <row r="201" spans="1:3">
      <c r="A201" s="146">
        <v>20801</v>
      </c>
      <c r="B201" s="146" t="s">
        <v>333</v>
      </c>
      <c r="C201" s="145">
        <v>155</v>
      </c>
    </row>
    <row r="202" spans="1:3">
      <c r="A202" s="147">
        <v>2080105</v>
      </c>
      <c r="B202" s="147" t="s">
        <v>334</v>
      </c>
      <c r="C202" s="148">
        <v>-2</v>
      </c>
    </row>
    <row r="203" spans="1:3">
      <c r="A203" s="147">
        <v>2080109</v>
      </c>
      <c r="B203" s="147" t="s">
        <v>335</v>
      </c>
      <c r="C203" s="148">
        <v>147</v>
      </c>
    </row>
    <row r="204" spans="1:3">
      <c r="A204" s="147">
        <v>2080112</v>
      </c>
      <c r="B204" s="147" t="s">
        <v>336</v>
      </c>
      <c r="C204" s="148">
        <v>2</v>
      </c>
    </row>
    <row r="205" spans="1:3">
      <c r="A205" s="147">
        <v>2080199</v>
      </c>
      <c r="B205" s="147" t="s">
        <v>337</v>
      </c>
      <c r="C205" s="148">
        <v>8</v>
      </c>
    </row>
    <row r="206" spans="1:3">
      <c r="A206" s="146">
        <v>20802</v>
      </c>
      <c r="B206" s="146" t="s">
        <v>338</v>
      </c>
      <c r="C206" s="145">
        <v>537</v>
      </c>
    </row>
    <row r="207" spans="1:3">
      <c r="A207" s="147">
        <v>2080201</v>
      </c>
      <c r="B207" s="147" t="s">
        <v>200</v>
      </c>
      <c r="C207" s="148">
        <v>181</v>
      </c>
    </row>
    <row r="208" spans="1:3">
      <c r="A208" s="147">
        <v>2080204</v>
      </c>
      <c r="B208" s="147" t="s">
        <v>339</v>
      </c>
      <c r="C208" s="148">
        <v>19</v>
      </c>
    </row>
    <row r="209" spans="1:3">
      <c r="A209" s="147">
        <v>2080205</v>
      </c>
      <c r="B209" s="147" t="s">
        <v>340</v>
      </c>
      <c r="C209" s="148">
        <v>5</v>
      </c>
    </row>
    <row r="210" spans="1:3">
      <c r="A210" s="147">
        <v>2080207</v>
      </c>
      <c r="B210" s="147" t="s">
        <v>341</v>
      </c>
      <c r="C210" s="148">
        <v>24</v>
      </c>
    </row>
    <row r="211" spans="1:3">
      <c r="A211" s="147">
        <v>2080299</v>
      </c>
      <c r="B211" s="147" t="s">
        <v>342</v>
      </c>
      <c r="C211" s="148">
        <v>308</v>
      </c>
    </row>
    <row r="212" spans="1:3">
      <c r="A212" s="146">
        <v>20803</v>
      </c>
      <c r="B212" s="146" t="s">
        <v>343</v>
      </c>
      <c r="C212" s="145">
        <v>9685</v>
      </c>
    </row>
    <row r="213" spans="1:3">
      <c r="A213" s="147">
        <v>2080308</v>
      </c>
      <c r="B213" s="147" t="s">
        <v>344</v>
      </c>
      <c r="C213" s="148">
        <v>9685</v>
      </c>
    </row>
    <row r="214" spans="1:3">
      <c r="A214" s="146">
        <v>20805</v>
      </c>
      <c r="B214" s="146" t="s">
        <v>345</v>
      </c>
      <c r="C214" s="145">
        <v>7427</v>
      </c>
    </row>
    <row r="215" spans="1:3">
      <c r="A215" s="147">
        <v>2080501</v>
      </c>
      <c r="B215" s="147" t="s">
        <v>346</v>
      </c>
      <c r="C215" s="148">
        <v>47</v>
      </c>
    </row>
    <row r="216" spans="1:3">
      <c r="A216" s="147">
        <v>2080502</v>
      </c>
      <c r="B216" s="147" t="s">
        <v>347</v>
      </c>
      <c r="C216" s="148">
        <v>2747</v>
      </c>
    </row>
    <row r="217" spans="1:3">
      <c r="A217" s="147">
        <v>2080503</v>
      </c>
      <c r="B217" s="147" t="s">
        <v>348</v>
      </c>
      <c r="C217" s="148">
        <v>111</v>
      </c>
    </row>
    <row r="218" spans="1:3">
      <c r="A218" s="147">
        <v>2080504</v>
      </c>
      <c r="B218" s="147" t="s">
        <v>349</v>
      </c>
      <c r="C218" s="148">
        <v>4522</v>
      </c>
    </row>
    <row r="219" spans="1:3">
      <c r="A219" s="146">
        <v>20806</v>
      </c>
      <c r="B219" s="146" t="s">
        <v>350</v>
      </c>
      <c r="C219" s="145">
        <v>10</v>
      </c>
    </row>
    <row r="220" spans="1:3">
      <c r="A220" s="147">
        <v>2080601</v>
      </c>
      <c r="B220" s="147" t="s">
        <v>351</v>
      </c>
      <c r="C220" s="148">
        <v>10</v>
      </c>
    </row>
    <row r="221" spans="1:3">
      <c r="A221" s="146">
        <v>20807</v>
      </c>
      <c r="B221" s="146" t="s">
        <v>352</v>
      </c>
      <c r="C221" s="145">
        <v>-32</v>
      </c>
    </row>
    <row r="222" spans="1:3">
      <c r="A222" s="147">
        <v>2080701</v>
      </c>
      <c r="B222" s="147" t="s">
        <v>353</v>
      </c>
      <c r="C222" s="148">
        <v>-1</v>
      </c>
    </row>
    <row r="223" spans="1:3">
      <c r="A223" s="147">
        <v>2080702</v>
      </c>
      <c r="B223" s="147" t="s">
        <v>354</v>
      </c>
      <c r="C223" s="148">
        <v>-13</v>
      </c>
    </row>
    <row r="224" spans="1:3">
      <c r="A224" s="147">
        <v>2080703</v>
      </c>
      <c r="B224" s="147" t="s">
        <v>355</v>
      </c>
      <c r="C224" s="148">
        <v>-24</v>
      </c>
    </row>
    <row r="225" spans="1:3">
      <c r="A225" s="147">
        <v>2080704</v>
      </c>
      <c r="B225" s="147" t="s">
        <v>356</v>
      </c>
      <c r="C225" s="148">
        <v>16</v>
      </c>
    </row>
    <row r="226" spans="1:3">
      <c r="A226" s="147">
        <v>2080710</v>
      </c>
      <c r="B226" s="147" t="s">
        <v>357</v>
      </c>
      <c r="C226" s="148">
        <v>-8</v>
      </c>
    </row>
    <row r="227" spans="1:3">
      <c r="A227" s="147">
        <v>2080799</v>
      </c>
      <c r="B227" s="147" t="s">
        <v>358</v>
      </c>
      <c r="C227" s="148">
        <v>-2</v>
      </c>
    </row>
    <row r="228" spans="1:3">
      <c r="A228" s="146">
        <v>20808</v>
      </c>
      <c r="B228" s="146" t="s">
        <v>359</v>
      </c>
      <c r="C228" s="145">
        <v>2486</v>
      </c>
    </row>
    <row r="229" spans="1:3">
      <c r="A229" s="147">
        <v>2080801</v>
      </c>
      <c r="B229" s="147" t="s">
        <v>360</v>
      </c>
      <c r="C229" s="148">
        <v>82</v>
      </c>
    </row>
    <row r="230" spans="1:3">
      <c r="A230" s="147">
        <v>2080802</v>
      </c>
      <c r="B230" s="147" t="s">
        <v>361</v>
      </c>
      <c r="C230" s="148">
        <v>511</v>
      </c>
    </row>
    <row r="231" spans="1:3">
      <c r="A231" s="147">
        <v>2080803</v>
      </c>
      <c r="B231" s="147" t="s">
        <v>362</v>
      </c>
      <c r="C231" s="148">
        <v>571</v>
      </c>
    </row>
    <row r="232" spans="1:3">
      <c r="A232" s="147">
        <v>2080804</v>
      </c>
      <c r="B232" s="147" t="s">
        <v>363</v>
      </c>
      <c r="C232" s="148">
        <v>542</v>
      </c>
    </row>
    <row r="233" spans="1:3">
      <c r="A233" s="147">
        <v>2080805</v>
      </c>
      <c r="B233" s="147" t="s">
        <v>364</v>
      </c>
      <c r="C233" s="148">
        <v>679</v>
      </c>
    </row>
    <row r="234" spans="1:3">
      <c r="A234" s="147">
        <v>2080899</v>
      </c>
      <c r="B234" s="147" t="s">
        <v>365</v>
      </c>
      <c r="C234" s="148">
        <v>101</v>
      </c>
    </row>
    <row r="235" spans="1:3">
      <c r="A235" s="146">
        <v>20809</v>
      </c>
      <c r="B235" s="146" t="s">
        <v>366</v>
      </c>
      <c r="C235" s="145">
        <v>736</v>
      </c>
    </row>
    <row r="236" spans="1:3">
      <c r="A236" s="147">
        <v>2080901</v>
      </c>
      <c r="B236" s="147" t="s">
        <v>367</v>
      </c>
      <c r="C236" s="148">
        <v>543</v>
      </c>
    </row>
    <row r="237" spans="1:3">
      <c r="A237" s="147">
        <v>2080902</v>
      </c>
      <c r="B237" s="147" t="s">
        <v>368</v>
      </c>
      <c r="C237" s="148">
        <v>127</v>
      </c>
    </row>
    <row r="238" spans="1:3">
      <c r="A238" s="147">
        <v>2080903</v>
      </c>
      <c r="B238" s="147" t="s">
        <v>369</v>
      </c>
      <c r="C238" s="148">
        <v>-8</v>
      </c>
    </row>
    <row r="239" spans="1:3">
      <c r="A239" s="147">
        <v>2080904</v>
      </c>
      <c r="B239" s="147" t="s">
        <v>370</v>
      </c>
      <c r="C239" s="148">
        <v>74</v>
      </c>
    </row>
    <row r="240" spans="1:3">
      <c r="A240" s="146">
        <v>20810</v>
      </c>
      <c r="B240" s="146" t="s">
        <v>371</v>
      </c>
      <c r="C240" s="145">
        <v>574</v>
      </c>
    </row>
    <row r="241" spans="1:3">
      <c r="A241" s="147">
        <v>2081001</v>
      </c>
      <c r="B241" s="147" t="s">
        <v>372</v>
      </c>
      <c r="C241" s="148">
        <v>28</v>
      </c>
    </row>
    <row r="242" spans="1:3">
      <c r="A242" s="147">
        <v>2081002</v>
      </c>
      <c r="B242" s="147" t="s">
        <v>373</v>
      </c>
      <c r="C242" s="148">
        <v>286</v>
      </c>
    </row>
    <row r="243" spans="1:3">
      <c r="A243" s="147">
        <v>2081004</v>
      </c>
      <c r="B243" s="147" t="s">
        <v>374</v>
      </c>
      <c r="C243" s="148">
        <v>122</v>
      </c>
    </row>
    <row r="244" spans="1:3">
      <c r="A244" s="147">
        <v>2081005</v>
      </c>
      <c r="B244" s="147" t="s">
        <v>375</v>
      </c>
      <c r="C244" s="148">
        <v>132</v>
      </c>
    </row>
    <row r="245" spans="1:3">
      <c r="A245" s="147">
        <v>2081099</v>
      </c>
      <c r="B245" s="147" t="s">
        <v>376</v>
      </c>
      <c r="C245" s="148">
        <v>6</v>
      </c>
    </row>
    <row r="246" spans="1:3">
      <c r="A246" s="146">
        <v>20811</v>
      </c>
      <c r="B246" s="146" t="s">
        <v>377</v>
      </c>
      <c r="C246" s="145">
        <v>118</v>
      </c>
    </row>
    <row r="247" spans="1:3">
      <c r="A247" s="147">
        <v>2081101</v>
      </c>
      <c r="B247" s="147" t="s">
        <v>200</v>
      </c>
      <c r="C247" s="148">
        <v>43</v>
      </c>
    </row>
    <row r="248" spans="1:3">
      <c r="A248" s="147">
        <v>2081105</v>
      </c>
      <c r="B248" s="147" t="s">
        <v>378</v>
      </c>
      <c r="C248" s="148">
        <v>12</v>
      </c>
    </row>
    <row r="249" spans="1:3">
      <c r="A249" s="147">
        <v>2081199</v>
      </c>
      <c r="B249" s="147" t="s">
        <v>379</v>
      </c>
      <c r="C249" s="148">
        <v>63</v>
      </c>
    </row>
    <row r="250" spans="1:3">
      <c r="A250" s="146">
        <v>20815</v>
      </c>
      <c r="B250" s="146" t="s">
        <v>380</v>
      </c>
      <c r="C250" s="145">
        <v>181</v>
      </c>
    </row>
    <row r="251" spans="1:3">
      <c r="A251" s="147">
        <v>2081501</v>
      </c>
      <c r="B251" s="147" t="s">
        <v>381</v>
      </c>
      <c r="C251" s="148">
        <v>181</v>
      </c>
    </row>
    <row r="252" spans="1:3">
      <c r="A252" s="146">
        <v>20819</v>
      </c>
      <c r="B252" s="146" t="s">
        <v>382</v>
      </c>
      <c r="C252" s="145">
        <v>850</v>
      </c>
    </row>
    <row r="253" spans="1:3">
      <c r="A253" s="147">
        <v>2081901</v>
      </c>
      <c r="B253" s="147" t="s">
        <v>383</v>
      </c>
      <c r="C253" s="148">
        <v>150</v>
      </c>
    </row>
    <row r="254" spans="1:3">
      <c r="A254" s="147">
        <v>2081902</v>
      </c>
      <c r="B254" s="147" t="s">
        <v>384</v>
      </c>
      <c r="C254" s="148">
        <v>700</v>
      </c>
    </row>
    <row r="255" spans="1:3">
      <c r="A255" s="146">
        <v>20820</v>
      </c>
      <c r="B255" s="146" t="s">
        <v>385</v>
      </c>
      <c r="C255" s="145">
        <v>150</v>
      </c>
    </row>
    <row r="256" spans="1:3">
      <c r="A256" s="147">
        <v>2082001</v>
      </c>
      <c r="B256" s="147" t="s">
        <v>386</v>
      </c>
      <c r="C256" s="148">
        <v>136</v>
      </c>
    </row>
    <row r="257" spans="1:3">
      <c r="A257" s="147">
        <v>2082002</v>
      </c>
      <c r="B257" s="147" t="s">
        <v>387</v>
      </c>
      <c r="C257" s="148">
        <v>14</v>
      </c>
    </row>
    <row r="258" spans="1:3">
      <c r="A258" s="146">
        <v>20821</v>
      </c>
      <c r="B258" s="146" t="s">
        <v>388</v>
      </c>
      <c r="C258" s="145">
        <v>889</v>
      </c>
    </row>
    <row r="259" spans="1:3">
      <c r="A259" s="147">
        <v>2082102</v>
      </c>
      <c r="B259" s="147" t="s">
        <v>389</v>
      </c>
      <c r="C259" s="148">
        <v>889</v>
      </c>
    </row>
    <row r="260" spans="1:3">
      <c r="A260" s="146">
        <v>20825</v>
      </c>
      <c r="B260" s="149" t="s">
        <v>390</v>
      </c>
      <c r="C260" s="145">
        <v>69</v>
      </c>
    </row>
    <row r="261" spans="1:3">
      <c r="A261" s="147">
        <v>2082501</v>
      </c>
      <c r="B261" s="150" t="s">
        <v>391</v>
      </c>
      <c r="C261" s="148">
        <v>1</v>
      </c>
    </row>
    <row r="262" spans="1:3">
      <c r="A262" s="147">
        <v>2082502</v>
      </c>
      <c r="B262" s="150" t="s">
        <v>392</v>
      </c>
      <c r="C262" s="148">
        <v>68</v>
      </c>
    </row>
    <row r="263" spans="1:3">
      <c r="A263" s="146">
        <v>20899</v>
      </c>
      <c r="B263" s="146" t="s">
        <v>393</v>
      </c>
      <c r="C263" s="145">
        <v>616</v>
      </c>
    </row>
    <row r="264" spans="1:3">
      <c r="A264" s="147">
        <v>2089901</v>
      </c>
      <c r="B264" s="147" t="s">
        <v>394</v>
      </c>
      <c r="C264" s="148">
        <v>616</v>
      </c>
    </row>
    <row r="265" spans="1:3">
      <c r="A265" s="146">
        <v>210</v>
      </c>
      <c r="B265" s="146" t="s">
        <v>171</v>
      </c>
      <c r="C265" s="145">
        <v>32457</v>
      </c>
    </row>
    <row r="266" spans="1:3">
      <c r="A266" s="146">
        <v>21001</v>
      </c>
      <c r="B266" s="146" t="s">
        <v>395</v>
      </c>
      <c r="C266" s="145">
        <v>384</v>
      </c>
    </row>
    <row r="267" spans="1:3">
      <c r="A267" s="147">
        <v>2100101</v>
      </c>
      <c r="B267" s="147" t="s">
        <v>200</v>
      </c>
      <c r="C267" s="148">
        <v>315</v>
      </c>
    </row>
    <row r="268" spans="1:3">
      <c r="A268" s="147">
        <v>2100102</v>
      </c>
      <c r="B268" s="147" t="s">
        <v>206</v>
      </c>
      <c r="C268" s="148">
        <v>5</v>
      </c>
    </row>
    <row r="269" spans="1:3">
      <c r="A269" s="147">
        <v>2100199</v>
      </c>
      <c r="B269" s="147" t="s">
        <v>396</v>
      </c>
      <c r="C269" s="148">
        <v>64</v>
      </c>
    </row>
    <row r="270" spans="1:3">
      <c r="A270" s="146">
        <v>21002</v>
      </c>
      <c r="B270" s="146" t="s">
        <v>397</v>
      </c>
      <c r="C270" s="145">
        <v>398</v>
      </c>
    </row>
    <row r="271" spans="1:3">
      <c r="A271" s="147">
        <v>2100201</v>
      </c>
      <c r="B271" s="147" t="s">
        <v>398</v>
      </c>
      <c r="C271" s="148">
        <v>103</v>
      </c>
    </row>
    <row r="272" spans="1:3">
      <c r="A272" s="147">
        <v>2100202</v>
      </c>
      <c r="B272" s="147" t="s">
        <v>399</v>
      </c>
      <c r="C272" s="148">
        <v>-5</v>
      </c>
    </row>
    <row r="273" spans="1:3">
      <c r="A273" s="147">
        <v>2100299</v>
      </c>
      <c r="B273" s="147" t="s">
        <v>400</v>
      </c>
      <c r="C273" s="148">
        <v>300</v>
      </c>
    </row>
    <row r="274" spans="1:3">
      <c r="A274" s="146">
        <v>21003</v>
      </c>
      <c r="B274" s="146" t="s">
        <v>401</v>
      </c>
      <c r="C274" s="145">
        <v>-111</v>
      </c>
    </row>
    <row r="275" spans="1:3">
      <c r="A275" s="147">
        <v>2100302</v>
      </c>
      <c r="B275" s="147" t="s">
        <v>402</v>
      </c>
      <c r="C275" s="148">
        <v>-403</v>
      </c>
    </row>
    <row r="276" spans="1:3">
      <c r="A276" s="147">
        <v>2100399</v>
      </c>
      <c r="B276" s="147" t="s">
        <v>403</v>
      </c>
      <c r="C276" s="148">
        <v>292</v>
      </c>
    </row>
    <row r="277" spans="1:3">
      <c r="A277" s="146">
        <v>21004</v>
      </c>
      <c r="B277" s="146" t="s">
        <v>404</v>
      </c>
      <c r="C277" s="145">
        <v>3398</v>
      </c>
    </row>
    <row r="278" spans="1:3">
      <c r="A278" s="147">
        <v>2100401</v>
      </c>
      <c r="B278" s="147" t="s">
        <v>405</v>
      </c>
      <c r="C278" s="148">
        <v>432</v>
      </c>
    </row>
    <row r="279" spans="1:3">
      <c r="A279" s="147">
        <v>2100402</v>
      </c>
      <c r="B279" s="147" t="s">
        <v>406</v>
      </c>
      <c r="C279" s="148">
        <v>356</v>
      </c>
    </row>
    <row r="280" spans="1:3">
      <c r="A280" s="147">
        <v>2100403</v>
      </c>
      <c r="B280" s="147" t="s">
        <v>407</v>
      </c>
      <c r="C280" s="148">
        <v>-171</v>
      </c>
    </row>
    <row r="281" spans="1:3">
      <c r="A281" s="147">
        <v>2100405</v>
      </c>
      <c r="B281" s="147" t="s">
        <v>408</v>
      </c>
      <c r="C281" s="148">
        <v>-30</v>
      </c>
    </row>
    <row r="282" spans="1:3">
      <c r="A282" s="147">
        <v>2100408</v>
      </c>
      <c r="B282" s="147" t="s">
        <v>409</v>
      </c>
      <c r="C282" s="148">
        <v>2733</v>
      </c>
    </row>
    <row r="283" spans="1:3">
      <c r="A283" s="147">
        <v>2100409</v>
      </c>
      <c r="B283" s="147" t="s">
        <v>410</v>
      </c>
      <c r="C283" s="148">
        <v>53</v>
      </c>
    </row>
    <row r="284" spans="1:3">
      <c r="A284" s="147">
        <v>2100410</v>
      </c>
      <c r="B284" s="147" t="s">
        <v>411</v>
      </c>
      <c r="C284" s="148">
        <v>3</v>
      </c>
    </row>
    <row r="285" spans="1:3">
      <c r="A285" s="147">
        <v>2100499</v>
      </c>
      <c r="B285" s="147" t="s">
        <v>412</v>
      </c>
      <c r="C285" s="148">
        <v>22</v>
      </c>
    </row>
    <row r="286" spans="1:3">
      <c r="A286" s="146">
        <v>21005</v>
      </c>
      <c r="B286" s="146" t="s">
        <v>413</v>
      </c>
      <c r="C286" s="145">
        <v>25243</v>
      </c>
    </row>
    <row r="287" spans="1:3">
      <c r="A287" s="147">
        <v>2100501</v>
      </c>
      <c r="B287" s="147" t="s">
        <v>414</v>
      </c>
      <c r="C287" s="148">
        <v>948</v>
      </c>
    </row>
    <row r="288" spans="1:3">
      <c r="A288" s="147">
        <v>2100502</v>
      </c>
      <c r="B288" s="147" t="s">
        <v>415</v>
      </c>
      <c r="C288" s="148">
        <v>2167</v>
      </c>
    </row>
    <row r="289" spans="1:3">
      <c r="A289" s="147">
        <v>2100503</v>
      </c>
      <c r="B289" s="147" t="s">
        <v>416</v>
      </c>
      <c r="C289" s="148">
        <v>-5</v>
      </c>
    </row>
    <row r="290" spans="1:3">
      <c r="A290" s="147">
        <v>2100504</v>
      </c>
      <c r="B290" s="147" t="s">
        <v>417</v>
      </c>
      <c r="C290" s="148">
        <v>69</v>
      </c>
    </row>
    <row r="291" spans="1:3">
      <c r="A291" s="147">
        <v>2100506</v>
      </c>
      <c r="B291" s="147" t="s">
        <v>418</v>
      </c>
      <c r="C291" s="148">
        <v>20124</v>
      </c>
    </row>
    <row r="292" spans="1:3">
      <c r="A292" s="147">
        <v>2100508</v>
      </c>
      <c r="B292" s="147" t="s">
        <v>419</v>
      </c>
      <c r="C292" s="148">
        <v>1667</v>
      </c>
    </row>
    <row r="293" spans="1:3">
      <c r="A293" s="147">
        <v>2100509</v>
      </c>
      <c r="B293" s="147" t="s">
        <v>420</v>
      </c>
      <c r="C293" s="148">
        <v>295</v>
      </c>
    </row>
    <row r="294" spans="1:3">
      <c r="A294" s="147">
        <v>2100599</v>
      </c>
      <c r="B294" s="147" t="s">
        <v>421</v>
      </c>
      <c r="C294" s="148">
        <v>-22</v>
      </c>
    </row>
    <row r="295" spans="1:3">
      <c r="A295" s="146">
        <v>21007</v>
      </c>
      <c r="B295" s="146" t="s">
        <v>422</v>
      </c>
      <c r="C295" s="145">
        <v>2871</v>
      </c>
    </row>
    <row r="296" spans="1:3">
      <c r="A296" s="147">
        <v>2100716</v>
      </c>
      <c r="B296" s="147" t="s">
        <v>423</v>
      </c>
      <c r="C296" s="148">
        <v>123</v>
      </c>
    </row>
    <row r="297" spans="1:3">
      <c r="A297" s="147">
        <v>2100717</v>
      </c>
      <c r="B297" s="147" t="s">
        <v>424</v>
      </c>
      <c r="C297" s="148">
        <v>152</v>
      </c>
    </row>
    <row r="298" spans="1:3">
      <c r="A298" s="147">
        <v>2100799</v>
      </c>
      <c r="B298" s="147" t="s">
        <v>425</v>
      </c>
      <c r="C298" s="148">
        <v>2596</v>
      </c>
    </row>
    <row r="299" spans="1:3">
      <c r="A299" s="146">
        <v>21010</v>
      </c>
      <c r="B299" s="146" t="s">
        <v>426</v>
      </c>
      <c r="C299" s="145">
        <v>271</v>
      </c>
    </row>
    <row r="300" spans="1:3">
      <c r="A300" s="147">
        <v>2101001</v>
      </c>
      <c r="B300" s="147" t="s">
        <v>200</v>
      </c>
      <c r="C300" s="148">
        <v>115</v>
      </c>
    </row>
    <row r="301" spans="1:3">
      <c r="A301" s="147">
        <v>2101002</v>
      </c>
      <c r="B301" s="147" t="s">
        <v>206</v>
      </c>
      <c r="C301" s="148">
        <v>25</v>
      </c>
    </row>
    <row r="302" spans="1:3">
      <c r="A302" s="147">
        <v>2101012</v>
      </c>
      <c r="B302" s="147" t="s">
        <v>427</v>
      </c>
      <c r="C302" s="148">
        <v>28</v>
      </c>
    </row>
    <row r="303" spans="1:3">
      <c r="A303" s="147">
        <v>2101016</v>
      </c>
      <c r="B303" s="147" t="s">
        <v>428</v>
      </c>
      <c r="C303" s="148">
        <v>28</v>
      </c>
    </row>
    <row r="304" spans="1:3">
      <c r="A304" s="147">
        <v>2101050</v>
      </c>
      <c r="B304" s="147" t="s">
        <v>208</v>
      </c>
      <c r="C304" s="148">
        <v>56</v>
      </c>
    </row>
    <row r="305" spans="1:3">
      <c r="A305" s="147">
        <v>2101099</v>
      </c>
      <c r="B305" s="147" t="s">
        <v>429</v>
      </c>
      <c r="C305" s="148">
        <v>19</v>
      </c>
    </row>
    <row r="306" spans="1:3">
      <c r="A306" s="146">
        <v>21099</v>
      </c>
      <c r="B306" s="146" t="s">
        <v>430</v>
      </c>
      <c r="C306" s="145">
        <v>3</v>
      </c>
    </row>
    <row r="307" spans="1:3">
      <c r="A307" s="147">
        <v>2109901</v>
      </c>
      <c r="B307" s="147" t="s">
        <v>431</v>
      </c>
      <c r="C307" s="148">
        <v>3</v>
      </c>
    </row>
    <row r="308" spans="1:3">
      <c r="A308" s="146">
        <v>211</v>
      </c>
      <c r="B308" s="146" t="s">
        <v>173</v>
      </c>
      <c r="C308" s="145">
        <v>8068</v>
      </c>
    </row>
    <row r="309" spans="1:3">
      <c r="A309" s="146">
        <v>21101</v>
      </c>
      <c r="B309" s="146" t="s">
        <v>432</v>
      </c>
      <c r="C309" s="145">
        <v>385</v>
      </c>
    </row>
    <row r="310" spans="1:3">
      <c r="A310" s="147">
        <v>2110101</v>
      </c>
      <c r="B310" s="147" t="s">
        <v>200</v>
      </c>
      <c r="C310" s="148">
        <v>166</v>
      </c>
    </row>
    <row r="311" spans="1:3">
      <c r="A311" s="147">
        <v>2110199</v>
      </c>
      <c r="B311" s="147" t="s">
        <v>433</v>
      </c>
      <c r="C311" s="148">
        <v>219</v>
      </c>
    </row>
    <row r="312" spans="1:3">
      <c r="A312" s="146">
        <v>21102</v>
      </c>
      <c r="B312" s="146" t="s">
        <v>434</v>
      </c>
      <c r="C312" s="145">
        <v>-82</v>
      </c>
    </row>
    <row r="313" spans="1:3">
      <c r="A313" s="147">
        <v>2110203</v>
      </c>
      <c r="B313" s="147" t="s">
        <v>435</v>
      </c>
      <c r="C313" s="148">
        <v>-82</v>
      </c>
    </row>
    <row r="314" spans="1:3">
      <c r="A314" s="146">
        <v>21103</v>
      </c>
      <c r="B314" s="146" t="s">
        <v>436</v>
      </c>
      <c r="C314" s="145">
        <v>7518</v>
      </c>
    </row>
    <row r="315" spans="1:3">
      <c r="A315" s="147">
        <v>2110301</v>
      </c>
      <c r="B315" s="147" t="s">
        <v>437</v>
      </c>
      <c r="C315" s="148">
        <v>4911</v>
      </c>
    </row>
    <row r="316" spans="1:3">
      <c r="A316" s="147">
        <v>2110302</v>
      </c>
      <c r="B316" s="147" t="s">
        <v>438</v>
      </c>
      <c r="C316" s="148">
        <v>2908</v>
      </c>
    </row>
    <row r="317" spans="1:3">
      <c r="A317" s="147">
        <v>2110307</v>
      </c>
      <c r="B317" s="147" t="s">
        <v>439</v>
      </c>
      <c r="C317" s="148">
        <v>155</v>
      </c>
    </row>
    <row r="318" spans="1:3">
      <c r="A318" s="147">
        <v>2110399</v>
      </c>
      <c r="B318" s="147" t="s">
        <v>440</v>
      </c>
      <c r="C318" s="148">
        <v>-456</v>
      </c>
    </row>
    <row r="319" spans="1:3">
      <c r="A319" s="146">
        <v>21104</v>
      </c>
      <c r="B319" s="146" t="s">
        <v>441</v>
      </c>
      <c r="C319" s="145">
        <v>1299</v>
      </c>
    </row>
    <row r="320" spans="1:3">
      <c r="A320" s="147">
        <v>2110401</v>
      </c>
      <c r="B320" s="147" t="s">
        <v>442</v>
      </c>
      <c r="C320" s="148">
        <v>30</v>
      </c>
    </row>
    <row r="321" spans="1:3">
      <c r="A321" s="147">
        <v>2110402</v>
      </c>
      <c r="B321" s="147" t="s">
        <v>443</v>
      </c>
      <c r="C321" s="148">
        <v>1269</v>
      </c>
    </row>
    <row r="322" spans="1:3">
      <c r="A322" s="146">
        <v>21106</v>
      </c>
      <c r="B322" s="146" t="s">
        <v>444</v>
      </c>
      <c r="C322" s="145">
        <v>95</v>
      </c>
    </row>
    <row r="323" spans="1:3">
      <c r="A323" s="147">
        <v>2110602</v>
      </c>
      <c r="B323" s="147" t="s">
        <v>445</v>
      </c>
      <c r="C323" s="148">
        <v>-41</v>
      </c>
    </row>
    <row r="324" spans="1:3">
      <c r="A324" s="147">
        <v>2110605</v>
      </c>
      <c r="B324" s="147" t="s">
        <v>446</v>
      </c>
      <c r="C324" s="148">
        <v>77</v>
      </c>
    </row>
    <row r="325" spans="1:3">
      <c r="A325" s="147">
        <v>2110699</v>
      </c>
      <c r="B325" s="147" t="s">
        <v>447</v>
      </c>
      <c r="C325" s="148">
        <v>59</v>
      </c>
    </row>
    <row r="326" spans="1:3">
      <c r="A326" s="146">
        <v>21110</v>
      </c>
      <c r="B326" s="146" t="s">
        <v>448</v>
      </c>
      <c r="C326" s="145">
        <v>-423</v>
      </c>
    </row>
    <row r="327" spans="1:3">
      <c r="A327" s="147">
        <v>2111001</v>
      </c>
      <c r="B327" s="147" t="s">
        <v>449</v>
      </c>
      <c r="C327" s="148">
        <v>-423</v>
      </c>
    </row>
    <row r="328" spans="1:3">
      <c r="A328" s="146">
        <v>21111</v>
      </c>
      <c r="B328" s="146" t="s">
        <v>450</v>
      </c>
      <c r="C328" s="145">
        <v>-1191</v>
      </c>
    </row>
    <row r="329" spans="1:3">
      <c r="A329" s="147">
        <v>2111103</v>
      </c>
      <c r="B329" s="147" t="s">
        <v>451</v>
      </c>
      <c r="C329" s="148">
        <v>-1191</v>
      </c>
    </row>
    <row r="330" spans="1:3">
      <c r="A330" s="146">
        <v>21112</v>
      </c>
      <c r="B330" s="146" t="s">
        <v>452</v>
      </c>
      <c r="C330" s="145">
        <v>467</v>
      </c>
    </row>
    <row r="331" spans="1:3">
      <c r="A331" s="147">
        <v>2111201</v>
      </c>
      <c r="B331" s="147" t="s">
        <v>453</v>
      </c>
      <c r="C331" s="148">
        <v>467</v>
      </c>
    </row>
    <row r="332" spans="1:3">
      <c r="A332" s="146">
        <v>212</v>
      </c>
      <c r="B332" s="146" t="s">
        <v>175</v>
      </c>
      <c r="C332" s="145">
        <v>20543</v>
      </c>
    </row>
    <row r="333" spans="1:3">
      <c r="A333" s="146">
        <v>21201</v>
      </c>
      <c r="B333" s="146" t="s">
        <v>454</v>
      </c>
      <c r="C333" s="145">
        <v>4017</v>
      </c>
    </row>
    <row r="334" spans="1:3">
      <c r="A334" s="147">
        <v>2120101</v>
      </c>
      <c r="B334" s="147" t="s">
        <v>200</v>
      </c>
      <c r="C334" s="148">
        <v>992</v>
      </c>
    </row>
    <row r="335" spans="1:3">
      <c r="A335" s="147">
        <v>2120102</v>
      </c>
      <c r="B335" s="147" t="s">
        <v>206</v>
      </c>
      <c r="C335" s="148">
        <v>45</v>
      </c>
    </row>
    <row r="336" spans="1:3">
      <c r="A336" s="147">
        <v>2120104</v>
      </c>
      <c r="B336" s="147" t="s">
        <v>455</v>
      </c>
      <c r="C336" s="148">
        <v>1966</v>
      </c>
    </row>
    <row r="337" spans="1:3">
      <c r="A337" s="147">
        <v>2120109</v>
      </c>
      <c r="B337" s="147" t="s">
        <v>456</v>
      </c>
      <c r="C337" s="148">
        <v>70</v>
      </c>
    </row>
    <row r="338" spans="1:3">
      <c r="A338" s="147">
        <v>2120199</v>
      </c>
      <c r="B338" s="147" t="s">
        <v>457</v>
      </c>
      <c r="C338" s="148">
        <v>944</v>
      </c>
    </row>
    <row r="339" spans="1:3">
      <c r="A339" s="146">
        <v>21202</v>
      </c>
      <c r="B339" s="146" t="s">
        <v>458</v>
      </c>
      <c r="C339" s="145">
        <v>-45</v>
      </c>
    </row>
    <row r="340" spans="1:3">
      <c r="A340" s="147">
        <v>2120201</v>
      </c>
      <c r="B340" s="147" t="s">
        <v>459</v>
      </c>
      <c r="C340" s="148">
        <v>-45</v>
      </c>
    </row>
    <row r="341" spans="1:3">
      <c r="A341" s="146">
        <v>21203</v>
      </c>
      <c r="B341" s="146" t="s">
        <v>460</v>
      </c>
      <c r="C341" s="145">
        <v>15085</v>
      </c>
    </row>
    <row r="342" spans="1:3">
      <c r="A342" s="147">
        <v>2120303</v>
      </c>
      <c r="B342" s="147" t="s">
        <v>461</v>
      </c>
      <c r="C342" s="148">
        <v>200</v>
      </c>
    </row>
    <row r="343" spans="1:3">
      <c r="A343" s="147">
        <v>2120399</v>
      </c>
      <c r="B343" s="147" t="s">
        <v>462</v>
      </c>
      <c r="C343" s="148">
        <v>14885</v>
      </c>
    </row>
    <row r="344" spans="1:3">
      <c r="A344" s="146">
        <v>21205</v>
      </c>
      <c r="B344" s="146" t="s">
        <v>463</v>
      </c>
      <c r="C344" s="145">
        <v>1783</v>
      </c>
    </row>
    <row r="345" spans="1:3">
      <c r="A345" s="147">
        <v>2120501</v>
      </c>
      <c r="B345" s="147" t="s">
        <v>464</v>
      </c>
      <c r="C345" s="148">
        <v>1783</v>
      </c>
    </row>
    <row r="346" spans="1:3">
      <c r="A346" s="146">
        <v>21299</v>
      </c>
      <c r="B346" s="146" t="s">
        <v>465</v>
      </c>
      <c r="C346" s="145">
        <v>-297</v>
      </c>
    </row>
    <row r="347" spans="1:3">
      <c r="A347" s="147">
        <v>2129999</v>
      </c>
      <c r="B347" s="147" t="s">
        <v>466</v>
      </c>
      <c r="C347" s="148">
        <v>-297</v>
      </c>
    </row>
    <row r="348" spans="1:3">
      <c r="A348" s="146">
        <v>213</v>
      </c>
      <c r="B348" s="146" t="s">
        <v>177</v>
      </c>
      <c r="C348" s="145">
        <v>14990</v>
      </c>
    </row>
    <row r="349" spans="1:3">
      <c r="A349" s="146">
        <v>21301</v>
      </c>
      <c r="B349" s="146" t="s">
        <v>467</v>
      </c>
      <c r="C349" s="145">
        <v>7211</v>
      </c>
    </row>
    <row r="350" spans="1:3">
      <c r="A350" s="147">
        <v>2130101</v>
      </c>
      <c r="B350" s="147" t="s">
        <v>200</v>
      </c>
      <c r="C350" s="148">
        <v>285</v>
      </c>
    </row>
    <row r="351" spans="1:3">
      <c r="A351" s="147">
        <v>2130104</v>
      </c>
      <c r="B351" s="147" t="s">
        <v>208</v>
      </c>
      <c r="C351" s="148">
        <v>1073</v>
      </c>
    </row>
    <row r="352" spans="1:3">
      <c r="A352" s="147">
        <v>2130106</v>
      </c>
      <c r="B352" s="147" t="s">
        <v>468</v>
      </c>
      <c r="C352" s="148">
        <v>110</v>
      </c>
    </row>
    <row r="353" spans="1:3">
      <c r="A353" s="147">
        <v>2130108</v>
      </c>
      <c r="B353" s="147" t="s">
        <v>469</v>
      </c>
      <c r="C353" s="148">
        <v>1380</v>
      </c>
    </row>
    <row r="354" spans="1:3">
      <c r="A354" s="147">
        <v>2130109</v>
      </c>
      <c r="B354" s="147" t="s">
        <v>470</v>
      </c>
      <c r="C354" s="148">
        <v>-101</v>
      </c>
    </row>
    <row r="355" spans="1:3">
      <c r="A355" s="147">
        <v>2130111</v>
      </c>
      <c r="B355" s="147" t="s">
        <v>471</v>
      </c>
      <c r="C355" s="148">
        <v>232</v>
      </c>
    </row>
    <row r="356" spans="1:3">
      <c r="A356" s="147">
        <v>2130112</v>
      </c>
      <c r="B356" s="147" t="s">
        <v>472</v>
      </c>
      <c r="C356" s="148">
        <v>3</v>
      </c>
    </row>
    <row r="357" spans="1:3">
      <c r="A357" s="147">
        <v>2130122</v>
      </c>
      <c r="B357" s="147" t="s">
        <v>473</v>
      </c>
      <c r="C357" s="148">
        <v>1101</v>
      </c>
    </row>
    <row r="358" spans="1:3">
      <c r="A358" s="147">
        <v>2130123</v>
      </c>
      <c r="B358" s="147" t="s">
        <v>474</v>
      </c>
      <c r="C358" s="148">
        <v>2150</v>
      </c>
    </row>
    <row r="359" spans="1:3">
      <c r="A359" s="147">
        <v>2130124</v>
      </c>
      <c r="B359" s="147" t="s">
        <v>475</v>
      </c>
      <c r="C359" s="148">
        <v>18</v>
      </c>
    </row>
    <row r="360" spans="1:3">
      <c r="A360" s="147">
        <v>2130125</v>
      </c>
      <c r="B360" s="147" t="s">
        <v>476</v>
      </c>
      <c r="C360" s="148">
        <v>-9</v>
      </c>
    </row>
    <row r="361" spans="1:3">
      <c r="A361" s="147">
        <v>2130126</v>
      </c>
      <c r="B361" s="147" t="s">
        <v>477</v>
      </c>
      <c r="C361" s="148">
        <v>435</v>
      </c>
    </row>
    <row r="362" spans="1:3">
      <c r="A362" s="147">
        <v>2130135</v>
      </c>
      <c r="B362" s="147" t="s">
        <v>478</v>
      </c>
      <c r="C362" s="148">
        <v>-5</v>
      </c>
    </row>
    <row r="363" spans="1:3">
      <c r="A363" s="147">
        <v>2130142</v>
      </c>
      <c r="B363" s="147" t="s">
        <v>479</v>
      </c>
      <c r="C363" s="148">
        <v>156</v>
      </c>
    </row>
    <row r="364" spans="1:3">
      <c r="A364" s="147">
        <v>2130152</v>
      </c>
      <c r="B364" s="147" t="s">
        <v>480</v>
      </c>
      <c r="C364" s="148">
        <v>382</v>
      </c>
    </row>
    <row r="365" spans="1:3">
      <c r="A365" s="147">
        <v>2130199</v>
      </c>
      <c r="B365" s="147" t="s">
        <v>481</v>
      </c>
      <c r="C365" s="148">
        <v>1</v>
      </c>
    </row>
    <row r="366" spans="1:3">
      <c r="A366" s="146">
        <v>21302</v>
      </c>
      <c r="B366" s="146" t="s">
        <v>482</v>
      </c>
      <c r="C366" s="145">
        <v>670</v>
      </c>
    </row>
    <row r="367" spans="1:3">
      <c r="A367" s="147">
        <v>2130201</v>
      </c>
      <c r="B367" s="147" t="s">
        <v>200</v>
      </c>
      <c r="C367" s="148">
        <v>89</v>
      </c>
    </row>
    <row r="368" spans="1:3">
      <c r="A368" s="147">
        <v>2130204</v>
      </c>
      <c r="B368" s="147" t="s">
        <v>483</v>
      </c>
      <c r="C368" s="148">
        <v>111</v>
      </c>
    </row>
    <row r="369" spans="1:3">
      <c r="A369" s="147">
        <v>2130205</v>
      </c>
      <c r="B369" s="147" t="s">
        <v>484</v>
      </c>
      <c r="C369" s="148">
        <v>37</v>
      </c>
    </row>
    <row r="370" spans="1:3">
      <c r="A370" s="147">
        <v>2130213</v>
      </c>
      <c r="B370" s="147" t="s">
        <v>485</v>
      </c>
      <c r="C370" s="148">
        <v>4</v>
      </c>
    </row>
    <row r="371" spans="1:3">
      <c r="A371" s="147">
        <v>2130219</v>
      </c>
      <c r="B371" s="147" t="s">
        <v>486</v>
      </c>
      <c r="C371" s="148">
        <v>328</v>
      </c>
    </row>
    <row r="372" spans="1:3">
      <c r="A372" s="147">
        <v>2130232</v>
      </c>
      <c r="B372" s="147" t="s">
        <v>487</v>
      </c>
      <c r="C372" s="148">
        <v>-2</v>
      </c>
    </row>
    <row r="373" spans="1:3">
      <c r="A373" s="147">
        <v>2130234</v>
      </c>
      <c r="B373" s="147" t="s">
        <v>488</v>
      </c>
      <c r="C373" s="148">
        <v>103</v>
      </c>
    </row>
    <row r="374" spans="1:3">
      <c r="A374" s="146">
        <v>21303</v>
      </c>
      <c r="B374" s="146" t="s">
        <v>489</v>
      </c>
      <c r="C374" s="145">
        <v>-1971</v>
      </c>
    </row>
    <row r="375" spans="1:3">
      <c r="A375" s="147">
        <v>2130301</v>
      </c>
      <c r="B375" s="147" t="s">
        <v>200</v>
      </c>
      <c r="C375" s="148">
        <v>275</v>
      </c>
    </row>
    <row r="376" spans="1:3">
      <c r="A376" s="147">
        <v>2130305</v>
      </c>
      <c r="B376" s="147" t="s">
        <v>490</v>
      </c>
      <c r="C376" s="148">
        <v>-635</v>
      </c>
    </row>
    <row r="377" spans="1:3">
      <c r="A377" s="147">
        <v>2130306</v>
      </c>
      <c r="B377" s="147" t="s">
        <v>491</v>
      </c>
      <c r="C377" s="148">
        <v>484</v>
      </c>
    </row>
    <row r="378" spans="1:3">
      <c r="A378" s="147">
        <v>2130309</v>
      </c>
      <c r="B378" s="147" t="s">
        <v>492</v>
      </c>
      <c r="C378" s="148">
        <v>27</v>
      </c>
    </row>
    <row r="379" spans="1:3">
      <c r="A379" s="147">
        <v>2130311</v>
      </c>
      <c r="B379" s="147" t="s">
        <v>493</v>
      </c>
      <c r="C379" s="148">
        <v>48</v>
      </c>
    </row>
    <row r="380" spans="1:3">
      <c r="A380" s="147">
        <v>2130314</v>
      </c>
      <c r="B380" s="147" t="s">
        <v>494</v>
      </c>
      <c r="C380" s="148">
        <v>-19</v>
      </c>
    </row>
    <row r="381" spans="1:3">
      <c r="A381" s="147">
        <v>2130315</v>
      </c>
      <c r="B381" s="147" t="s">
        <v>495</v>
      </c>
      <c r="C381" s="148">
        <v>-5</v>
      </c>
    </row>
    <row r="382" spans="1:3">
      <c r="A382" s="147">
        <v>2130316</v>
      </c>
      <c r="B382" s="147" t="s">
        <v>496</v>
      </c>
      <c r="C382" s="148">
        <v>-4224</v>
      </c>
    </row>
    <row r="383" spans="1:3">
      <c r="A383" s="147">
        <v>2130321</v>
      </c>
      <c r="B383" s="147" t="s">
        <v>497</v>
      </c>
      <c r="C383" s="148">
        <v>89</v>
      </c>
    </row>
    <row r="384" spans="1:3">
      <c r="A384" s="147">
        <v>2130335</v>
      </c>
      <c r="B384" s="147" t="s">
        <v>498</v>
      </c>
      <c r="C384" s="148">
        <v>1518</v>
      </c>
    </row>
    <row r="385" spans="1:3">
      <c r="A385" s="147">
        <v>2130399</v>
      </c>
      <c r="B385" s="147" t="s">
        <v>499</v>
      </c>
      <c r="C385" s="148">
        <v>471</v>
      </c>
    </row>
    <row r="386" spans="1:3">
      <c r="A386" s="146">
        <v>21305</v>
      </c>
      <c r="B386" s="146" t="s">
        <v>500</v>
      </c>
      <c r="C386" s="145">
        <v>293</v>
      </c>
    </row>
    <row r="387" spans="1:3">
      <c r="A387" s="147">
        <v>2130504</v>
      </c>
      <c r="B387" s="147" t="s">
        <v>501</v>
      </c>
      <c r="C387" s="148">
        <v>200</v>
      </c>
    </row>
    <row r="388" spans="1:3">
      <c r="A388" s="147">
        <v>2130599</v>
      </c>
      <c r="B388" s="147" t="s">
        <v>502</v>
      </c>
      <c r="C388" s="148">
        <v>93</v>
      </c>
    </row>
    <row r="389" spans="1:3">
      <c r="A389" s="146">
        <v>21306</v>
      </c>
      <c r="B389" s="146" t="s">
        <v>503</v>
      </c>
      <c r="C389" s="145">
        <v>4001</v>
      </c>
    </row>
    <row r="390" spans="1:3">
      <c r="A390" s="147">
        <v>2130602</v>
      </c>
      <c r="B390" s="147" t="s">
        <v>504</v>
      </c>
      <c r="C390" s="148">
        <v>733</v>
      </c>
    </row>
    <row r="391" spans="1:3">
      <c r="A391" s="147">
        <v>2130603</v>
      </c>
      <c r="B391" s="147" t="s">
        <v>505</v>
      </c>
      <c r="C391" s="148">
        <v>441</v>
      </c>
    </row>
    <row r="392" spans="1:3">
      <c r="A392" s="147">
        <v>2130604</v>
      </c>
      <c r="B392" s="147" t="s">
        <v>506</v>
      </c>
      <c r="C392" s="148">
        <v>30</v>
      </c>
    </row>
    <row r="393" spans="1:3">
      <c r="A393" s="147">
        <v>2130699</v>
      </c>
      <c r="B393" s="147" t="s">
        <v>507</v>
      </c>
      <c r="C393" s="148">
        <v>2797</v>
      </c>
    </row>
    <row r="394" spans="1:3">
      <c r="A394" s="146">
        <v>21307</v>
      </c>
      <c r="B394" s="146" t="s">
        <v>508</v>
      </c>
      <c r="C394" s="145">
        <v>4608</v>
      </c>
    </row>
    <row r="395" spans="1:3">
      <c r="A395" s="147">
        <v>2130701</v>
      </c>
      <c r="B395" s="147" t="s">
        <v>509</v>
      </c>
      <c r="C395" s="148">
        <v>911</v>
      </c>
    </row>
    <row r="396" spans="1:3">
      <c r="A396" s="147">
        <v>2130704</v>
      </c>
      <c r="B396" s="147" t="s">
        <v>510</v>
      </c>
      <c r="C396" s="148">
        <v>70</v>
      </c>
    </row>
    <row r="397" spans="1:3">
      <c r="A397" s="147">
        <v>2130705</v>
      </c>
      <c r="B397" s="147" t="s">
        <v>511</v>
      </c>
      <c r="C397" s="148">
        <v>2645</v>
      </c>
    </row>
    <row r="398" spans="1:3">
      <c r="A398" s="147">
        <v>2130707</v>
      </c>
      <c r="B398" s="147" t="s">
        <v>512</v>
      </c>
      <c r="C398" s="148">
        <v>982</v>
      </c>
    </row>
    <row r="399" spans="1:3">
      <c r="A399" s="146">
        <v>21399</v>
      </c>
      <c r="B399" s="146" t="s">
        <v>513</v>
      </c>
      <c r="C399" s="145">
        <v>178</v>
      </c>
    </row>
    <row r="400" spans="1:3">
      <c r="A400" s="147">
        <v>2139901</v>
      </c>
      <c r="B400" s="147" t="s">
        <v>514</v>
      </c>
      <c r="C400" s="148">
        <v>243</v>
      </c>
    </row>
    <row r="401" spans="1:3">
      <c r="A401" s="147">
        <v>2139999</v>
      </c>
      <c r="B401" s="147" t="s">
        <v>515</v>
      </c>
      <c r="C401" s="148">
        <v>-65</v>
      </c>
    </row>
    <row r="402" spans="1:3">
      <c r="A402" s="146">
        <v>214</v>
      </c>
      <c r="B402" s="146" t="s">
        <v>179</v>
      </c>
      <c r="C402" s="145">
        <v>10477</v>
      </c>
    </row>
    <row r="403" spans="1:3">
      <c r="A403" s="146">
        <v>21401</v>
      </c>
      <c r="B403" s="146" t="s">
        <v>516</v>
      </c>
      <c r="C403" s="145">
        <v>8679</v>
      </c>
    </row>
    <row r="404" spans="1:3">
      <c r="A404" s="147">
        <v>2140101</v>
      </c>
      <c r="B404" s="147" t="s">
        <v>200</v>
      </c>
      <c r="C404" s="148">
        <v>1091</v>
      </c>
    </row>
    <row r="405" spans="1:3">
      <c r="A405" s="147">
        <v>2140102</v>
      </c>
      <c r="B405" s="147" t="s">
        <v>206</v>
      </c>
      <c r="C405" s="148">
        <v>10</v>
      </c>
    </row>
    <row r="406" spans="1:3">
      <c r="A406" s="147">
        <v>2140104</v>
      </c>
      <c r="B406" s="147" t="s">
        <v>517</v>
      </c>
      <c r="C406" s="148">
        <v>5162</v>
      </c>
    </row>
    <row r="407" spans="1:3">
      <c r="A407" s="147">
        <v>2140105</v>
      </c>
      <c r="B407" s="147" t="s">
        <v>518</v>
      </c>
      <c r="C407" s="148">
        <v>1697</v>
      </c>
    </row>
    <row r="408" spans="1:3">
      <c r="A408" s="147">
        <v>2140106</v>
      </c>
      <c r="B408" s="147" t="s">
        <v>519</v>
      </c>
      <c r="C408" s="148">
        <v>519</v>
      </c>
    </row>
    <row r="409" spans="1:3">
      <c r="A409" s="147">
        <v>2140113</v>
      </c>
      <c r="B409" s="147" t="s">
        <v>520</v>
      </c>
      <c r="C409" s="148">
        <v>-11</v>
      </c>
    </row>
    <row r="410" spans="1:3">
      <c r="A410" s="147">
        <v>2140199</v>
      </c>
      <c r="B410" s="147" t="s">
        <v>521</v>
      </c>
      <c r="C410" s="148">
        <v>211</v>
      </c>
    </row>
    <row r="411" spans="1:3">
      <c r="A411" s="146">
        <v>21404</v>
      </c>
      <c r="B411" s="146" t="s">
        <v>522</v>
      </c>
      <c r="C411" s="145">
        <v>1015</v>
      </c>
    </row>
    <row r="412" spans="1:3">
      <c r="A412" s="147">
        <v>2140401</v>
      </c>
      <c r="B412" s="147" t="s">
        <v>523</v>
      </c>
      <c r="C412" s="148">
        <v>200</v>
      </c>
    </row>
    <row r="413" spans="1:3">
      <c r="A413" s="147">
        <v>2140402</v>
      </c>
      <c r="B413" s="147" t="s">
        <v>524</v>
      </c>
      <c r="C413" s="148">
        <v>568</v>
      </c>
    </row>
    <row r="414" spans="1:3">
      <c r="A414" s="147">
        <v>2140403</v>
      </c>
      <c r="B414" s="147" t="s">
        <v>525</v>
      </c>
      <c r="C414" s="148">
        <v>239</v>
      </c>
    </row>
    <row r="415" spans="1:3">
      <c r="A415" s="147">
        <v>2140499</v>
      </c>
      <c r="B415" s="147" t="s">
        <v>526</v>
      </c>
      <c r="C415" s="148">
        <v>8</v>
      </c>
    </row>
    <row r="416" spans="1:3">
      <c r="A416" s="146">
        <v>21405</v>
      </c>
      <c r="B416" s="146" t="s">
        <v>527</v>
      </c>
      <c r="C416" s="145">
        <v>4</v>
      </c>
    </row>
    <row r="417" spans="1:3">
      <c r="A417" s="147">
        <v>2140505</v>
      </c>
      <c r="B417" s="147" t="s">
        <v>528</v>
      </c>
      <c r="C417" s="148">
        <v>4</v>
      </c>
    </row>
    <row r="418" spans="1:3">
      <c r="A418" s="146">
        <v>21406</v>
      </c>
      <c r="B418" s="146" t="s">
        <v>529</v>
      </c>
      <c r="C418" s="145">
        <v>779</v>
      </c>
    </row>
    <row r="419" spans="1:3">
      <c r="A419" s="147">
        <v>2140602</v>
      </c>
      <c r="B419" s="147" t="s">
        <v>530</v>
      </c>
      <c r="C419" s="148">
        <v>779</v>
      </c>
    </row>
    <row r="420" spans="1:3">
      <c r="A420" s="146">
        <v>215</v>
      </c>
      <c r="B420" s="146" t="s">
        <v>181</v>
      </c>
      <c r="C420" s="145">
        <v>813</v>
      </c>
    </row>
    <row r="421" spans="1:3">
      <c r="A421" s="146">
        <v>21502</v>
      </c>
      <c r="B421" s="146" t="s">
        <v>531</v>
      </c>
      <c r="C421" s="145">
        <v>-5</v>
      </c>
    </row>
    <row r="422" spans="1:3">
      <c r="A422" s="147">
        <v>2150215</v>
      </c>
      <c r="B422" s="147" t="s">
        <v>532</v>
      </c>
      <c r="C422" s="148">
        <v>-5</v>
      </c>
    </row>
    <row r="423" spans="1:3">
      <c r="A423" s="146">
        <v>21505</v>
      </c>
      <c r="B423" s="146" t="s">
        <v>533</v>
      </c>
      <c r="C423" s="145">
        <v>191</v>
      </c>
    </row>
    <row r="424" spans="1:3">
      <c r="A424" s="147">
        <v>2150502</v>
      </c>
      <c r="B424" s="147" t="s">
        <v>206</v>
      </c>
      <c r="C424" s="148">
        <v>10</v>
      </c>
    </row>
    <row r="425" spans="1:3">
      <c r="A425" s="147">
        <v>2150599</v>
      </c>
      <c r="B425" s="147" t="s">
        <v>534</v>
      </c>
      <c r="C425" s="148">
        <v>181</v>
      </c>
    </row>
    <row r="426" spans="1:3">
      <c r="A426" s="146">
        <v>21506</v>
      </c>
      <c r="B426" s="146" t="s">
        <v>535</v>
      </c>
      <c r="C426" s="145">
        <v>325</v>
      </c>
    </row>
    <row r="427" spans="1:3">
      <c r="A427" s="147">
        <v>2150601</v>
      </c>
      <c r="B427" s="147" t="s">
        <v>200</v>
      </c>
      <c r="C427" s="148">
        <v>114</v>
      </c>
    </row>
    <row r="428" spans="1:3">
      <c r="A428" s="147">
        <v>2150605</v>
      </c>
      <c r="B428" s="147" t="s">
        <v>536</v>
      </c>
      <c r="C428" s="148">
        <v>174</v>
      </c>
    </row>
    <row r="429" spans="1:3">
      <c r="A429" s="147">
        <v>2150699</v>
      </c>
      <c r="B429" s="147" t="s">
        <v>537</v>
      </c>
      <c r="C429" s="148">
        <v>37</v>
      </c>
    </row>
    <row r="430" spans="1:3">
      <c r="A430" s="146">
        <v>21508</v>
      </c>
      <c r="B430" s="146" t="s">
        <v>538</v>
      </c>
      <c r="C430" s="145">
        <v>117</v>
      </c>
    </row>
    <row r="431" spans="1:3">
      <c r="A431" s="147">
        <v>2150804</v>
      </c>
      <c r="B431" s="147" t="s">
        <v>539</v>
      </c>
      <c r="C431" s="148">
        <v>50</v>
      </c>
    </row>
    <row r="432" spans="1:3">
      <c r="A432" s="147">
        <v>2150805</v>
      </c>
      <c r="B432" s="147" t="s">
        <v>540</v>
      </c>
      <c r="C432" s="148">
        <v>67</v>
      </c>
    </row>
    <row r="433" spans="1:3">
      <c r="A433" s="146">
        <v>21599</v>
      </c>
      <c r="B433" s="146" t="s">
        <v>541</v>
      </c>
      <c r="C433" s="145">
        <v>185</v>
      </c>
    </row>
    <row r="434" spans="1:3">
      <c r="A434" s="147">
        <v>2159999</v>
      </c>
      <c r="B434" s="147" t="s">
        <v>542</v>
      </c>
      <c r="C434" s="148">
        <v>185</v>
      </c>
    </row>
    <row r="435" spans="1:3">
      <c r="A435" s="146">
        <v>216</v>
      </c>
      <c r="B435" s="146" t="s">
        <v>183</v>
      </c>
      <c r="C435" s="145">
        <v>730</v>
      </c>
    </row>
    <row r="436" spans="1:3">
      <c r="A436" s="146">
        <v>21602</v>
      </c>
      <c r="B436" s="146" t="s">
        <v>543</v>
      </c>
      <c r="C436" s="145">
        <v>615</v>
      </c>
    </row>
    <row r="437" spans="1:3">
      <c r="A437" s="147">
        <v>2160201</v>
      </c>
      <c r="B437" s="147" t="s">
        <v>200</v>
      </c>
      <c r="C437" s="148">
        <v>330</v>
      </c>
    </row>
    <row r="438" spans="1:3">
      <c r="A438" s="147">
        <v>2160202</v>
      </c>
      <c r="B438" s="147" t="s">
        <v>206</v>
      </c>
      <c r="C438" s="148">
        <v>16</v>
      </c>
    </row>
    <row r="439" spans="1:3">
      <c r="A439" s="147">
        <v>2160299</v>
      </c>
      <c r="B439" s="147" t="s">
        <v>544</v>
      </c>
      <c r="C439" s="148">
        <v>269</v>
      </c>
    </row>
    <row r="440" spans="1:3">
      <c r="A440" s="146">
        <v>21605</v>
      </c>
      <c r="B440" s="146" t="s">
        <v>545</v>
      </c>
      <c r="C440" s="145">
        <v>65</v>
      </c>
    </row>
    <row r="441" spans="1:3">
      <c r="A441" s="147">
        <v>2160501</v>
      </c>
      <c r="B441" s="147" t="s">
        <v>200</v>
      </c>
      <c r="C441" s="148">
        <v>40</v>
      </c>
    </row>
    <row r="442" spans="1:3">
      <c r="A442" s="147">
        <v>2160505</v>
      </c>
      <c r="B442" s="147" t="s">
        <v>546</v>
      </c>
      <c r="C442" s="148">
        <v>25</v>
      </c>
    </row>
    <row r="443" spans="1:3">
      <c r="A443" s="146">
        <v>21606</v>
      </c>
      <c r="B443" s="146" t="s">
        <v>547</v>
      </c>
      <c r="C443" s="145">
        <v>50</v>
      </c>
    </row>
    <row r="444" spans="1:3">
      <c r="A444" s="147">
        <v>2160699</v>
      </c>
      <c r="B444" s="147" t="s">
        <v>548</v>
      </c>
      <c r="C444" s="148">
        <v>50</v>
      </c>
    </row>
    <row r="445" spans="1:3">
      <c r="A445" s="146">
        <v>220</v>
      </c>
      <c r="B445" s="146" t="s">
        <v>187</v>
      </c>
      <c r="C445" s="145">
        <v>3619</v>
      </c>
    </row>
    <row r="446" spans="1:3">
      <c r="A446" s="146">
        <v>22001</v>
      </c>
      <c r="B446" s="146" t="s">
        <v>549</v>
      </c>
      <c r="C446" s="145">
        <v>3520</v>
      </c>
    </row>
    <row r="447" spans="1:3">
      <c r="A447" s="147">
        <v>2200101</v>
      </c>
      <c r="B447" s="147" t="s">
        <v>200</v>
      </c>
      <c r="C447" s="148">
        <v>975</v>
      </c>
    </row>
    <row r="448" spans="1:3">
      <c r="A448" s="147">
        <v>2200102</v>
      </c>
      <c r="B448" s="147" t="s">
        <v>206</v>
      </c>
      <c r="C448" s="148">
        <v>-19</v>
      </c>
    </row>
    <row r="449" spans="1:3">
      <c r="A449" s="147">
        <v>2200104</v>
      </c>
      <c r="B449" s="147" t="s">
        <v>550</v>
      </c>
      <c r="C449" s="148">
        <v>-19</v>
      </c>
    </row>
    <row r="450" spans="1:3">
      <c r="A450" s="147">
        <v>2200105</v>
      </c>
      <c r="B450" s="147" t="s">
        <v>551</v>
      </c>
      <c r="C450" s="148">
        <v>14</v>
      </c>
    </row>
    <row r="451" spans="1:3">
      <c r="A451" s="147">
        <v>2200106</v>
      </c>
      <c r="B451" s="147" t="s">
        <v>552</v>
      </c>
      <c r="C451" s="148">
        <v>-23</v>
      </c>
    </row>
    <row r="452" spans="1:3">
      <c r="A452" s="147">
        <v>2200110</v>
      </c>
      <c r="B452" s="147" t="s">
        <v>553</v>
      </c>
      <c r="C452" s="148">
        <v>101</v>
      </c>
    </row>
    <row r="453" spans="1:3">
      <c r="A453" s="147">
        <v>2200111</v>
      </c>
      <c r="B453" s="147" t="s">
        <v>554</v>
      </c>
      <c r="C453" s="148">
        <v>2</v>
      </c>
    </row>
    <row r="454" spans="1:3">
      <c r="A454" s="147">
        <v>2200113</v>
      </c>
      <c r="B454" s="147" t="s">
        <v>555</v>
      </c>
      <c r="C454" s="148">
        <v>28</v>
      </c>
    </row>
    <row r="455" spans="1:3">
      <c r="A455" s="147">
        <v>2200120</v>
      </c>
      <c r="B455" s="147" t="s">
        <v>556</v>
      </c>
      <c r="C455" s="148">
        <v>897</v>
      </c>
    </row>
    <row r="456" spans="1:3">
      <c r="A456" s="147">
        <v>2200150</v>
      </c>
      <c r="B456" s="147" t="s">
        <v>208</v>
      </c>
      <c r="C456" s="148">
        <v>1564</v>
      </c>
    </row>
    <row r="457" spans="1:3">
      <c r="A457" s="146">
        <v>22004</v>
      </c>
      <c r="B457" s="146" t="s">
        <v>557</v>
      </c>
      <c r="C457" s="145">
        <v>7</v>
      </c>
    </row>
    <row r="458" spans="1:3">
      <c r="A458" s="147">
        <v>2200404</v>
      </c>
      <c r="B458" s="147" t="s">
        <v>558</v>
      </c>
      <c r="C458" s="148">
        <v>7</v>
      </c>
    </row>
    <row r="459" spans="1:3">
      <c r="A459" s="146">
        <v>22005</v>
      </c>
      <c r="B459" s="146" t="s">
        <v>559</v>
      </c>
      <c r="C459" s="145">
        <v>92</v>
      </c>
    </row>
    <row r="460" spans="1:3">
      <c r="A460" s="147">
        <v>2200501</v>
      </c>
      <c r="B460" s="147" t="s">
        <v>200</v>
      </c>
      <c r="C460" s="148">
        <v>9</v>
      </c>
    </row>
    <row r="461" spans="1:3">
      <c r="A461" s="147">
        <v>2200509</v>
      </c>
      <c r="B461" s="147" t="s">
        <v>560</v>
      </c>
      <c r="C461" s="148">
        <v>83</v>
      </c>
    </row>
    <row r="462" spans="1:3">
      <c r="A462" s="146">
        <v>221</v>
      </c>
      <c r="B462" s="146" t="s">
        <v>189</v>
      </c>
      <c r="C462" s="145">
        <v>-16924</v>
      </c>
    </row>
    <row r="463" spans="1:3">
      <c r="A463" s="146">
        <v>22101</v>
      </c>
      <c r="B463" s="146" t="s">
        <v>561</v>
      </c>
      <c r="C463" s="145">
        <v>-21135</v>
      </c>
    </row>
    <row r="464" spans="1:3">
      <c r="A464" s="147">
        <v>2210101</v>
      </c>
      <c r="B464" s="147" t="s">
        <v>562</v>
      </c>
      <c r="C464" s="148">
        <v>-304</v>
      </c>
    </row>
    <row r="465" spans="1:3">
      <c r="A465" s="147">
        <v>2210103</v>
      </c>
      <c r="B465" s="147" t="s">
        <v>563</v>
      </c>
      <c r="C465" s="148">
        <v>-16445</v>
      </c>
    </row>
    <row r="466" spans="1:3">
      <c r="A466" s="147">
        <v>2210105</v>
      </c>
      <c r="B466" s="147" t="s">
        <v>564</v>
      </c>
      <c r="C466" s="148">
        <v>49</v>
      </c>
    </row>
    <row r="467" spans="1:3">
      <c r="A467" s="147">
        <v>2210106</v>
      </c>
      <c r="B467" s="147" t="s">
        <v>565</v>
      </c>
      <c r="C467" s="148">
        <v>-4403</v>
      </c>
    </row>
    <row r="468" spans="1:3">
      <c r="A468" s="147">
        <v>2210107</v>
      </c>
      <c r="B468" s="147" t="s">
        <v>566</v>
      </c>
      <c r="C468" s="148">
        <v>-11</v>
      </c>
    </row>
    <row r="469" spans="1:3">
      <c r="A469" s="147">
        <v>2210199</v>
      </c>
      <c r="B469" s="147" t="s">
        <v>567</v>
      </c>
      <c r="C469" s="148">
        <v>-21</v>
      </c>
    </row>
    <row r="470" spans="1:3">
      <c r="A470" s="146">
        <v>22102</v>
      </c>
      <c r="B470" s="146" t="s">
        <v>568</v>
      </c>
      <c r="C470" s="145">
        <v>4211</v>
      </c>
    </row>
    <row r="471" spans="1:3">
      <c r="A471" s="147">
        <v>2210201</v>
      </c>
      <c r="B471" s="147" t="s">
        <v>569</v>
      </c>
      <c r="C471" s="148">
        <v>4211</v>
      </c>
    </row>
    <row r="472" spans="1:3">
      <c r="A472" s="146">
        <v>222</v>
      </c>
      <c r="B472" s="146" t="s">
        <v>191</v>
      </c>
      <c r="C472" s="145">
        <v>814</v>
      </c>
    </row>
    <row r="473" spans="1:3">
      <c r="A473" s="146">
        <v>22201</v>
      </c>
      <c r="B473" s="146" t="s">
        <v>570</v>
      </c>
      <c r="C473" s="145">
        <v>428</v>
      </c>
    </row>
    <row r="474" spans="1:3">
      <c r="A474" s="147">
        <v>2220101</v>
      </c>
      <c r="B474" s="147" t="s">
        <v>200</v>
      </c>
      <c r="C474" s="148">
        <v>142</v>
      </c>
    </row>
    <row r="475" spans="1:3">
      <c r="A475" s="147">
        <v>2220106</v>
      </c>
      <c r="B475" s="147" t="s">
        <v>571</v>
      </c>
      <c r="C475" s="148">
        <v>86</v>
      </c>
    </row>
    <row r="476" spans="1:3">
      <c r="A476" s="147">
        <v>2220115</v>
      </c>
      <c r="B476" s="147" t="s">
        <v>572</v>
      </c>
      <c r="C476" s="148">
        <v>200</v>
      </c>
    </row>
    <row r="477" spans="1:3">
      <c r="A477" s="146">
        <v>22204</v>
      </c>
      <c r="B477" s="146" t="s">
        <v>573</v>
      </c>
      <c r="C477" s="145">
        <v>386</v>
      </c>
    </row>
    <row r="478" spans="1:3">
      <c r="A478" s="147">
        <v>2220401</v>
      </c>
      <c r="B478" s="147" t="s">
        <v>574</v>
      </c>
      <c r="C478" s="148">
        <v>143</v>
      </c>
    </row>
    <row r="479" spans="1:3">
      <c r="A479" s="147">
        <v>2220403</v>
      </c>
      <c r="B479" s="147" t="s">
        <v>575</v>
      </c>
      <c r="C479" s="148">
        <v>243</v>
      </c>
    </row>
    <row r="480" spans="1:3">
      <c r="A480" s="146">
        <v>229</v>
      </c>
      <c r="B480" s="146" t="s">
        <v>576</v>
      </c>
      <c r="C480" s="145">
        <v>-1383</v>
      </c>
    </row>
    <row r="481" spans="1:3">
      <c r="A481" s="146">
        <v>22999</v>
      </c>
      <c r="B481" s="146" t="s">
        <v>577</v>
      </c>
      <c r="C481" s="145">
        <v>-1383</v>
      </c>
    </row>
    <row r="482" spans="1:3">
      <c r="A482" s="147">
        <v>2299901</v>
      </c>
      <c r="B482" s="150" t="s">
        <v>578</v>
      </c>
      <c r="C482" s="148">
        <v>-1383</v>
      </c>
    </row>
    <row r="483" spans="1:3">
      <c r="A483" s="146">
        <v>232</v>
      </c>
      <c r="B483" s="146" t="s">
        <v>195</v>
      </c>
      <c r="C483" s="145">
        <v>227</v>
      </c>
    </row>
    <row r="484" spans="1:3">
      <c r="A484" s="146">
        <v>23202</v>
      </c>
      <c r="B484" s="146" t="s">
        <v>579</v>
      </c>
      <c r="C484" s="145">
        <v>227</v>
      </c>
    </row>
    <row r="485" spans="1:3">
      <c r="A485" s="147">
        <v>2320201</v>
      </c>
      <c r="B485" s="146" t="s">
        <v>580</v>
      </c>
      <c r="C485" s="148">
        <v>227</v>
      </c>
    </row>
    <row r="486" spans="1:3">
      <c r="A486" s="147">
        <v>232020101</v>
      </c>
      <c r="B486" s="147" t="s">
        <v>581</v>
      </c>
      <c r="C486" s="148">
        <v>227</v>
      </c>
    </row>
    <row r="487" spans="1:3">
      <c r="A487" s="183" t="s">
        <v>582</v>
      </c>
      <c r="B487" s="184"/>
      <c r="C487" s="145">
        <v>232106</v>
      </c>
    </row>
  </sheetData>
  <mergeCells count="2">
    <mergeCell ref="A2:C2"/>
    <mergeCell ref="A487:B487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79" workbookViewId="0">
      <selection activeCell="C96" sqref="C96"/>
    </sheetView>
  </sheetViews>
  <sheetFormatPr defaultRowHeight="15.75"/>
  <cols>
    <col min="1" max="1" width="16" style="68" customWidth="1"/>
    <col min="2" max="2" width="38.625" style="68" customWidth="1"/>
    <col min="3" max="3" width="26.125" style="68" customWidth="1"/>
    <col min="4" max="16384" width="9" style="68"/>
  </cols>
  <sheetData>
    <row r="1" spans="1:3" ht="21" customHeight="1">
      <c r="A1" s="71" t="s">
        <v>113</v>
      </c>
    </row>
    <row r="2" spans="1:3" ht="24.75" customHeight="1">
      <c r="A2" s="185" t="s">
        <v>94</v>
      </c>
      <c r="B2" s="186"/>
    </row>
    <row r="3" spans="1:3" s="71" customFormat="1" ht="24" customHeight="1">
      <c r="C3" s="69" t="s">
        <v>34</v>
      </c>
    </row>
    <row r="4" spans="1:3" s="78" customFormat="1" ht="43.5" customHeight="1">
      <c r="A4" s="152" t="s">
        <v>11</v>
      </c>
      <c r="B4" s="152" t="s">
        <v>12</v>
      </c>
      <c r="C4" s="153" t="s">
        <v>154</v>
      </c>
    </row>
    <row r="5" spans="1:3" s="84" customFormat="1" ht="21.75" customHeight="1">
      <c r="A5" s="155" t="s">
        <v>583</v>
      </c>
      <c r="B5" s="155" t="s">
        <v>584</v>
      </c>
      <c r="C5" s="157">
        <f>SUM(C6:C13)</f>
        <v>77129</v>
      </c>
    </row>
    <row r="6" spans="1:3" s="71" customFormat="1" ht="21.75" customHeight="1">
      <c r="A6" s="156" t="s">
        <v>585</v>
      </c>
      <c r="B6" s="156" t="s">
        <v>586</v>
      </c>
      <c r="C6" s="158">
        <v>19763</v>
      </c>
    </row>
    <row r="7" spans="1:3" s="78" customFormat="1" ht="21.75" customHeight="1">
      <c r="A7" s="156" t="s">
        <v>587</v>
      </c>
      <c r="B7" s="156" t="s">
        <v>588</v>
      </c>
      <c r="C7" s="158">
        <v>19751</v>
      </c>
    </row>
    <row r="8" spans="1:3" s="71" customFormat="1" ht="21.75" customHeight="1">
      <c r="A8" s="156" t="s">
        <v>589</v>
      </c>
      <c r="B8" s="156" t="s">
        <v>590</v>
      </c>
      <c r="C8" s="158">
        <v>1480</v>
      </c>
    </row>
    <row r="9" spans="1:3" s="71" customFormat="1" ht="21.75" customHeight="1">
      <c r="A9" s="156" t="s">
        <v>591</v>
      </c>
      <c r="B9" s="156" t="s">
        <v>592</v>
      </c>
      <c r="C9" s="158">
        <v>10882</v>
      </c>
    </row>
    <row r="10" spans="1:3" s="78" customFormat="1" ht="21.75" customHeight="1">
      <c r="A10" s="156" t="s">
        <v>593</v>
      </c>
      <c r="B10" s="156" t="s">
        <v>594</v>
      </c>
      <c r="C10" s="159">
        <v>0</v>
      </c>
    </row>
    <row r="11" spans="1:3">
      <c r="A11" s="156" t="s">
        <v>595</v>
      </c>
      <c r="B11" s="156" t="s">
        <v>596</v>
      </c>
      <c r="C11" s="158">
        <v>25</v>
      </c>
    </row>
    <row r="12" spans="1:3">
      <c r="A12" s="156" t="s">
        <v>597</v>
      </c>
      <c r="B12" s="156" t="s">
        <v>598</v>
      </c>
      <c r="C12" s="158">
        <v>22330</v>
      </c>
    </row>
    <row r="13" spans="1:3">
      <c r="A13" s="156" t="s">
        <v>599</v>
      </c>
      <c r="B13" s="156" t="s">
        <v>600</v>
      </c>
      <c r="C13" s="158">
        <v>2898</v>
      </c>
    </row>
    <row r="14" spans="1:3">
      <c r="A14" s="155" t="s">
        <v>601</v>
      </c>
      <c r="B14" s="155" t="s">
        <v>602</v>
      </c>
      <c r="C14" s="157">
        <f>SUM(C15:C41)</f>
        <v>27627</v>
      </c>
    </row>
    <row r="15" spans="1:3">
      <c r="A15" s="156" t="s">
        <v>603</v>
      </c>
      <c r="B15" s="156" t="s">
        <v>604</v>
      </c>
      <c r="C15" s="158">
        <v>4456</v>
      </c>
    </row>
    <row r="16" spans="1:3">
      <c r="A16" s="156" t="s">
        <v>605</v>
      </c>
      <c r="B16" s="156" t="s">
        <v>606</v>
      </c>
      <c r="C16" s="158">
        <v>529</v>
      </c>
    </row>
    <row r="17" spans="1:3">
      <c r="A17" s="156" t="s">
        <v>607</v>
      </c>
      <c r="B17" s="156" t="s">
        <v>608</v>
      </c>
      <c r="C17" s="158">
        <v>48</v>
      </c>
    </row>
    <row r="18" spans="1:3">
      <c r="A18" s="156" t="s">
        <v>609</v>
      </c>
      <c r="B18" s="156" t="s">
        <v>610</v>
      </c>
      <c r="C18" s="158">
        <v>159</v>
      </c>
    </row>
    <row r="19" spans="1:3">
      <c r="A19" s="156" t="s">
        <v>611</v>
      </c>
      <c r="B19" s="156" t="s">
        <v>612</v>
      </c>
      <c r="C19" s="158">
        <v>99</v>
      </c>
    </row>
    <row r="20" spans="1:3">
      <c r="A20" s="156" t="s">
        <v>613</v>
      </c>
      <c r="B20" s="156" t="s">
        <v>614</v>
      </c>
      <c r="C20" s="158">
        <v>1298</v>
      </c>
    </row>
    <row r="21" spans="1:3">
      <c r="A21" s="156" t="s">
        <v>615</v>
      </c>
      <c r="B21" s="156" t="s">
        <v>616</v>
      </c>
      <c r="C21" s="158">
        <v>390</v>
      </c>
    </row>
    <row r="22" spans="1:3">
      <c r="A22" s="156" t="s">
        <v>617</v>
      </c>
      <c r="B22" s="156" t="s">
        <v>618</v>
      </c>
      <c r="C22" s="158">
        <v>1519</v>
      </c>
    </row>
    <row r="23" spans="1:3">
      <c r="A23" s="156" t="s">
        <v>619</v>
      </c>
      <c r="B23" s="156" t="s">
        <v>620</v>
      </c>
      <c r="C23" s="158">
        <v>46</v>
      </c>
    </row>
    <row r="24" spans="1:3">
      <c r="A24" s="156" t="s">
        <v>621</v>
      </c>
      <c r="B24" s="156" t="s">
        <v>622</v>
      </c>
      <c r="C24" s="158">
        <v>254</v>
      </c>
    </row>
    <row r="25" spans="1:3">
      <c r="A25" s="156" t="s">
        <v>623</v>
      </c>
      <c r="B25" s="156" t="s">
        <v>624</v>
      </c>
      <c r="C25" s="158">
        <v>1</v>
      </c>
    </row>
    <row r="26" spans="1:3">
      <c r="A26" s="156" t="s">
        <v>625</v>
      </c>
      <c r="B26" s="156" t="s">
        <v>626</v>
      </c>
      <c r="C26" s="158">
        <v>1331</v>
      </c>
    </row>
    <row r="27" spans="1:3">
      <c r="A27" s="156" t="s">
        <v>627</v>
      </c>
      <c r="B27" s="156" t="s">
        <v>628</v>
      </c>
      <c r="C27" s="158">
        <v>440</v>
      </c>
    </row>
    <row r="28" spans="1:3">
      <c r="A28" s="156" t="s">
        <v>629</v>
      </c>
      <c r="B28" s="156" t="s">
        <v>630</v>
      </c>
      <c r="C28" s="158">
        <v>213</v>
      </c>
    </row>
    <row r="29" spans="1:3">
      <c r="A29" s="156" t="s">
        <v>631</v>
      </c>
      <c r="B29" s="156" t="s">
        <v>632</v>
      </c>
      <c r="C29" s="158">
        <v>251</v>
      </c>
    </row>
    <row r="30" spans="1:3">
      <c r="A30" s="156" t="s">
        <v>633</v>
      </c>
      <c r="B30" s="156" t="s">
        <v>634</v>
      </c>
      <c r="C30" s="158">
        <v>284</v>
      </c>
    </row>
    <row r="31" spans="1:3">
      <c r="A31" s="156" t="s">
        <v>635</v>
      </c>
      <c r="B31" s="156" t="s">
        <v>636</v>
      </c>
      <c r="C31" s="158">
        <v>2129</v>
      </c>
    </row>
    <row r="32" spans="1:3">
      <c r="A32" s="156" t="s">
        <v>637</v>
      </c>
      <c r="B32" s="156" t="s">
        <v>638</v>
      </c>
      <c r="C32" s="158">
        <v>125</v>
      </c>
    </row>
    <row r="33" spans="1:3">
      <c r="A33" s="156" t="s">
        <v>639</v>
      </c>
      <c r="B33" s="156" t="s">
        <v>640</v>
      </c>
      <c r="C33" s="158">
        <v>132</v>
      </c>
    </row>
    <row r="34" spans="1:3">
      <c r="A34" s="156" t="s">
        <v>641</v>
      </c>
      <c r="B34" s="156" t="s">
        <v>642</v>
      </c>
      <c r="C34" s="158">
        <v>5046</v>
      </c>
    </row>
    <row r="35" spans="1:3">
      <c r="A35" s="156" t="s">
        <v>643</v>
      </c>
      <c r="B35" s="156" t="s">
        <v>644</v>
      </c>
      <c r="C35" s="158">
        <v>1333</v>
      </c>
    </row>
    <row r="36" spans="1:3">
      <c r="A36" s="156" t="s">
        <v>645</v>
      </c>
      <c r="B36" s="156" t="s">
        <v>646</v>
      </c>
      <c r="C36" s="158">
        <v>226</v>
      </c>
    </row>
    <row r="37" spans="1:3">
      <c r="A37" s="156" t="s">
        <v>647</v>
      </c>
      <c r="B37" s="156" t="s">
        <v>648</v>
      </c>
      <c r="C37" s="158">
        <v>312</v>
      </c>
    </row>
    <row r="38" spans="1:3">
      <c r="A38" s="156" t="s">
        <v>649</v>
      </c>
      <c r="B38" s="156" t="s">
        <v>650</v>
      </c>
      <c r="C38" s="158">
        <v>2035</v>
      </c>
    </row>
    <row r="39" spans="1:3">
      <c r="A39" s="156" t="s">
        <v>651</v>
      </c>
      <c r="B39" s="156" t="s">
        <v>652</v>
      </c>
      <c r="C39" s="158">
        <v>68</v>
      </c>
    </row>
    <row r="40" spans="1:3">
      <c r="A40" s="156" t="s">
        <v>653</v>
      </c>
      <c r="B40" s="156" t="s">
        <v>654</v>
      </c>
      <c r="C40" s="159">
        <v>0</v>
      </c>
    </row>
    <row r="41" spans="1:3">
      <c r="A41" s="156" t="s">
        <v>655</v>
      </c>
      <c r="B41" s="156" t="s">
        <v>656</v>
      </c>
      <c r="C41" s="158">
        <v>4903</v>
      </c>
    </row>
    <row r="42" spans="1:3">
      <c r="A42" s="155" t="s">
        <v>657</v>
      </c>
      <c r="B42" s="155" t="s">
        <v>658</v>
      </c>
      <c r="C42" s="157">
        <f>SUM(C43:C56)</f>
        <v>54446</v>
      </c>
    </row>
    <row r="43" spans="1:3">
      <c r="A43" s="156" t="s">
        <v>659</v>
      </c>
      <c r="B43" s="156" t="s">
        <v>660</v>
      </c>
      <c r="C43" s="158">
        <v>344</v>
      </c>
    </row>
    <row r="44" spans="1:3">
      <c r="A44" s="156" t="s">
        <v>661</v>
      </c>
      <c r="B44" s="156" t="s">
        <v>662</v>
      </c>
      <c r="C44" s="158">
        <v>3568</v>
      </c>
    </row>
    <row r="45" spans="1:3">
      <c r="A45" s="156" t="s">
        <v>663</v>
      </c>
      <c r="B45" s="156" t="s">
        <v>664</v>
      </c>
      <c r="C45" s="158">
        <v>9</v>
      </c>
    </row>
    <row r="46" spans="1:3">
      <c r="A46" s="156" t="s">
        <v>665</v>
      </c>
      <c r="B46" s="156" t="s">
        <v>666</v>
      </c>
      <c r="C46" s="158">
        <v>474</v>
      </c>
    </row>
    <row r="47" spans="1:3">
      <c r="A47" s="156" t="s">
        <v>667</v>
      </c>
      <c r="B47" s="156" t="s">
        <v>668</v>
      </c>
      <c r="C47" s="158">
        <v>4503</v>
      </c>
    </row>
    <row r="48" spans="1:3">
      <c r="A48" s="156" t="s">
        <v>669</v>
      </c>
      <c r="B48" s="156" t="s">
        <v>670</v>
      </c>
      <c r="C48" s="158">
        <v>2205</v>
      </c>
    </row>
    <row r="49" spans="1:3">
      <c r="A49" s="156" t="s">
        <v>671</v>
      </c>
      <c r="B49" s="156" t="s">
        <v>672</v>
      </c>
      <c r="C49" s="158">
        <v>32177</v>
      </c>
    </row>
    <row r="50" spans="1:3">
      <c r="A50" s="156" t="s">
        <v>673</v>
      </c>
      <c r="B50" s="156" t="s">
        <v>674</v>
      </c>
      <c r="C50" s="158">
        <v>601</v>
      </c>
    </row>
    <row r="51" spans="1:3">
      <c r="A51" s="156" t="s">
        <v>675</v>
      </c>
      <c r="B51" s="156" t="s">
        <v>676</v>
      </c>
      <c r="C51" s="158">
        <v>665</v>
      </c>
    </row>
    <row r="52" spans="1:3">
      <c r="A52" s="156" t="s">
        <v>677</v>
      </c>
      <c r="B52" s="156" t="s">
        <v>678</v>
      </c>
      <c r="C52" s="158">
        <v>3416</v>
      </c>
    </row>
    <row r="53" spans="1:3">
      <c r="A53" s="156" t="s">
        <v>679</v>
      </c>
      <c r="B53" s="156" t="s">
        <v>680</v>
      </c>
      <c r="C53" s="158">
        <v>4212</v>
      </c>
    </row>
    <row r="54" spans="1:3">
      <c r="A54" s="156" t="s">
        <v>681</v>
      </c>
      <c r="B54" s="156" t="s">
        <v>682</v>
      </c>
      <c r="C54" s="159">
        <v>0</v>
      </c>
    </row>
    <row r="55" spans="1:3">
      <c r="A55" s="156" t="s">
        <v>683</v>
      </c>
      <c r="B55" s="156" t="s">
        <v>684</v>
      </c>
      <c r="C55" s="159">
        <v>0</v>
      </c>
    </row>
    <row r="56" spans="1:3">
      <c r="A56" s="156" t="s">
        <v>685</v>
      </c>
      <c r="B56" s="156" t="s">
        <v>686</v>
      </c>
      <c r="C56" s="158">
        <v>2272</v>
      </c>
    </row>
    <row r="57" spans="1:3">
      <c r="A57" s="155" t="s">
        <v>687</v>
      </c>
      <c r="B57" s="155" t="s">
        <v>688</v>
      </c>
      <c r="C57" s="157">
        <f>SUM(C58:C61)</f>
        <v>2759</v>
      </c>
    </row>
    <row r="58" spans="1:3">
      <c r="A58" s="156" t="s">
        <v>689</v>
      </c>
      <c r="B58" s="156" t="s">
        <v>690</v>
      </c>
      <c r="C58" s="158">
        <v>2154</v>
      </c>
    </row>
    <row r="59" spans="1:3">
      <c r="A59" s="156" t="s">
        <v>691</v>
      </c>
      <c r="B59" s="156" t="s">
        <v>692</v>
      </c>
      <c r="C59" s="159">
        <v>0</v>
      </c>
    </row>
    <row r="60" spans="1:3">
      <c r="A60" s="156" t="s">
        <v>693</v>
      </c>
      <c r="B60" s="156" t="s">
        <v>694</v>
      </c>
      <c r="C60" s="159">
        <v>0</v>
      </c>
    </row>
    <row r="61" spans="1:3">
      <c r="A61" s="156" t="s">
        <v>695</v>
      </c>
      <c r="B61" s="156" t="s">
        <v>696</v>
      </c>
      <c r="C61" s="158">
        <v>605</v>
      </c>
    </row>
    <row r="62" spans="1:3">
      <c r="A62" s="155" t="s">
        <v>697</v>
      </c>
      <c r="B62" s="155" t="s">
        <v>698</v>
      </c>
      <c r="C62" s="157">
        <f>SUM(C63:C64)</f>
        <v>227</v>
      </c>
    </row>
    <row r="63" spans="1:3">
      <c r="A63" s="156" t="s">
        <v>699</v>
      </c>
      <c r="B63" s="156" t="s">
        <v>700</v>
      </c>
      <c r="C63" s="158">
        <v>227</v>
      </c>
    </row>
    <row r="64" spans="1:3">
      <c r="A64" s="156" t="s">
        <v>701</v>
      </c>
      <c r="B64" s="156" t="s">
        <v>702</v>
      </c>
      <c r="C64" s="159">
        <v>0</v>
      </c>
    </row>
    <row r="65" spans="1:3">
      <c r="A65" s="155" t="s">
        <v>703</v>
      </c>
      <c r="B65" s="155" t="s">
        <v>704</v>
      </c>
      <c r="C65" s="157">
        <f>SUM(C66:C75)</f>
        <v>-12737</v>
      </c>
    </row>
    <row r="66" spans="1:3">
      <c r="A66" s="156" t="s">
        <v>705</v>
      </c>
      <c r="B66" s="156" t="s">
        <v>706</v>
      </c>
      <c r="C66" s="159">
        <v>0</v>
      </c>
    </row>
    <row r="67" spans="1:3">
      <c r="A67" s="156" t="s">
        <v>707</v>
      </c>
      <c r="B67" s="156" t="s">
        <v>708</v>
      </c>
      <c r="C67" s="158">
        <v>1</v>
      </c>
    </row>
    <row r="68" spans="1:3">
      <c r="A68" s="156" t="s">
        <v>709</v>
      </c>
      <c r="B68" s="156" t="s">
        <v>710</v>
      </c>
      <c r="C68" s="159">
        <v>0</v>
      </c>
    </row>
    <row r="69" spans="1:3">
      <c r="A69" s="156" t="s">
        <v>711</v>
      </c>
      <c r="B69" s="156" t="s">
        <v>712</v>
      </c>
      <c r="C69" s="158">
        <v>-15696</v>
      </c>
    </row>
    <row r="70" spans="1:3">
      <c r="A70" s="156" t="s">
        <v>713</v>
      </c>
      <c r="B70" s="156" t="s">
        <v>714</v>
      </c>
      <c r="C70" s="159">
        <v>0</v>
      </c>
    </row>
    <row r="71" spans="1:3">
      <c r="A71" s="156" t="s">
        <v>715</v>
      </c>
      <c r="B71" s="156" t="s">
        <v>716</v>
      </c>
      <c r="C71" s="159">
        <v>0</v>
      </c>
    </row>
    <row r="72" spans="1:3">
      <c r="A72" s="156" t="s">
        <v>717</v>
      </c>
      <c r="B72" s="156" t="s">
        <v>718</v>
      </c>
      <c r="C72" s="159">
        <v>0</v>
      </c>
    </row>
    <row r="73" spans="1:3">
      <c r="A73" s="156" t="s">
        <v>719</v>
      </c>
      <c r="B73" s="156" t="s">
        <v>720</v>
      </c>
      <c r="C73" s="159">
        <v>0</v>
      </c>
    </row>
    <row r="74" spans="1:3">
      <c r="A74" s="156" t="s">
        <v>721</v>
      </c>
      <c r="B74" s="156" t="s">
        <v>722</v>
      </c>
      <c r="C74" s="159">
        <v>0</v>
      </c>
    </row>
    <row r="75" spans="1:3">
      <c r="A75" s="156" t="s">
        <v>723</v>
      </c>
      <c r="B75" s="156" t="s">
        <v>724</v>
      </c>
      <c r="C75" s="158">
        <v>2958</v>
      </c>
    </row>
    <row r="76" spans="1:3">
      <c r="A76" s="155" t="s">
        <v>725</v>
      </c>
      <c r="B76" s="155" t="s">
        <v>726</v>
      </c>
      <c r="C76" s="157">
        <f>SUM(C77:C91)</f>
        <v>80667</v>
      </c>
    </row>
    <row r="77" spans="1:3">
      <c r="A77" s="156" t="s">
        <v>727</v>
      </c>
      <c r="B77" s="156" t="s">
        <v>706</v>
      </c>
      <c r="C77" s="158">
        <v>20368</v>
      </c>
    </row>
    <row r="78" spans="1:3">
      <c r="A78" s="156" t="s">
        <v>728</v>
      </c>
      <c r="B78" s="156" t="s">
        <v>708</v>
      </c>
      <c r="C78" s="158">
        <v>2159</v>
      </c>
    </row>
    <row r="79" spans="1:3">
      <c r="A79" s="156" t="s">
        <v>729</v>
      </c>
      <c r="B79" s="156" t="s">
        <v>710</v>
      </c>
      <c r="C79" s="158">
        <v>3707</v>
      </c>
    </row>
    <row r="80" spans="1:3">
      <c r="A80" s="156" t="s">
        <v>730</v>
      </c>
      <c r="B80" s="156" t="s">
        <v>712</v>
      </c>
      <c r="C80" s="158">
        <v>26677</v>
      </c>
    </row>
    <row r="81" spans="1:3">
      <c r="A81" s="156" t="s">
        <v>731</v>
      </c>
      <c r="B81" s="156" t="s">
        <v>714</v>
      </c>
      <c r="C81" s="158">
        <v>4842</v>
      </c>
    </row>
    <row r="82" spans="1:3">
      <c r="A82" s="156" t="s">
        <v>732</v>
      </c>
      <c r="B82" s="156" t="s">
        <v>716</v>
      </c>
      <c r="C82" s="158">
        <v>138</v>
      </c>
    </row>
    <row r="83" spans="1:3">
      <c r="A83" s="156" t="s">
        <v>733</v>
      </c>
      <c r="B83" s="156" t="s">
        <v>718</v>
      </c>
      <c r="C83" s="158">
        <v>1</v>
      </c>
    </row>
    <row r="84" spans="1:3">
      <c r="A84" s="156" t="s">
        <v>734</v>
      </c>
      <c r="B84" s="156" t="s">
        <v>735</v>
      </c>
      <c r="C84" s="158">
        <v>2853</v>
      </c>
    </row>
    <row r="85" spans="1:3">
      <c r="A85" s="156" t="s">
        <v>736</v>
      </c>
      <c r="B85" s="156" t="s">
        <v>737</v>
      </c>
      <c r="C85" s="158">
        <v>728</v>
      </c>
    </row>
    <row r="86" spans="1:3">
      <c r="A86" s="156" t="s">
        <v>738</v>
      </c>
      <c r="B86" s="156" t="s">
        <v>739</v>
      </c>
      <c r="C86" s="158">
        <v>92</v>
      </c>
    </row>
    <row r="87" spans="1:3">
      <c r="A87" s="156" t="s">
        <v>740</v>
      </c>
      <c r="B87" s="156" t="s">
        <v>741</v>
      </c>
      <c r="C87" s="158">
        <v>1685</v>
      </c>
    </row>
    <row r="88" spans="1:3">
      <c r="A88" s="156" t="s">
        <v>742</v>
      </c>
      <c r="B88" s="156" t="s">
        <v>720</v>
      </c>
      <c r="C88" s="158">
        <v>348</v>
      </c>
    </row>
    <row r="89" spans="1:3">
      <c r="A89" s="156" t="s">
        <v>743</v>
      </c>
      <c r="B89" s="156" t="s">
        <v>722</v>
      </c>
      <c r="C89" s="159">
        <v>0</v>
      </c>
    </row>
    <row r="90" spans="1:3">
      <c r="A90" s="156" t="s">
        <v>744</v>
      </c>
      <c r="B90" s="156" t="s">
        <v>745</v>
      </c>
      <c r="C90" s="159">
        <v>0</v>
      </c>
    </row>
    <row r="91" spans="1:3">
      <c r="A91" s="156" t="s">
        <v>746</v>
      </c>
      <c r="B91" s="156" t="s">
        <v>726</v>
      </c>
      <c r="C91" s="158">
        <v>17069</v>
      </c>
    </row>
    <row r="92" spans="1:3">
      <c r="A92" s="155" t="s">
        <v>747</v>
      </c>
      <c r="B92" s="155" t="s">
        <v>193</v>
      </c>
      <c r="C92" s="157">
        <f>SUM(C93:C95)</f>
        <v>1988</v>
      </c>
    </row>
    <row r="93" spans="1:3">
      <c r="A93" s="156" t="s">
        <v>748</v>
      </c>
      <c r="B93" s="156" t="s">
        <v>749</v>
      </c>
      <c r="C93" s="159">
        <v>0</v>
      </c>
    </row>
    <row r="94" spans="1:3">
      <c r="A94" s="156" t="s">
        <v>750</v>
      </c>
      <c r="B94" s="156" t="s">
        <v>751</v>
      </c>
      <c r="C94" s="159">
        <v>0</v>
      </c>
    </row>
    <row r="95" spans="1:3">
      <c r="A95" s="156" t="s">
        <v>752</v>
      </c>
      <c r="B95" s="156" t="s">
        <v>193</v>
      </c>
      <c r="C95" s="158">
        <v>1988</v>
      </c>
    </row>
    <row r="96" spans="1:3">
      <c r="A96" s="187" t="s">
        <v>753</v>
      </c>
      <c r="B96" s="187"/>
      <c r="C96" s="154">
        <f>SUM(C5,C14,C42,C57,C62,C65,C76,C92)</f>
        <v>232106</v>
      </c>
    </row>
  </sheetData>
  <mergeCells count="2">
    <mergeCell ref="A2:B2"/>
    <mergeCell ref="A96:B96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D15" sqref="D15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30" hidden="1" customWidth="1"/>
    <col min="7" max="7" width="8.125" style="30" hidden="1" customWidth="1"/>
    <col min="8" max="8" width="9.625" style="31" hidden="1" customWidth="1"/>
    <col min="9" max="9" width="17.5" style="31" hidden="1" customWidth="1"/>
    <col min="10" max="10" width="12.5" style="32" hidden="1" customWidth="1"/>
    <col min="11" max="11" width="7" style="33" hidden="1" customWidth="1"/>
    <col min="12" max="13" width="7" style="30" hidden="1" customWidth="1"/>
    <col min="14" max="14" width="13.875" style="30" hidden="1" customWidth="1"/>
    <col min="15" max="15" width="7.875" style="30" hidden="1" customWidth="1"/>
    <col min="16" max="16" width="9.5" style="30" hidden="1" customWidth="1"/>
    <col min="17" max="17" width="6.875" style="30" hidden="1" customWidth="1"/>
    <col min="18" max="18" width="9" style="30" hidden="1" customWidth="1"/>
    <col min="19" max="19" width="5.875" style="30" hidden="1" customWidth="1"/>
    <col min="20" max="20" width="5.25" style="30" hidden="1" customWidth="1"/>
    <col min="21" max="21" width="6.5" style="30" hidden="1" customWidth="1"/>
    <col min="22" max="23" width="7" style="30" hidden="1" customWidth="1"/>
    <col min="24" max="24" width="10.625" style="30" hidden="1" customWidth="1"/>
    <col min="25" max="25" width="10.5" style="30" hidden="1" customWidth="1"/>
    <col min="26" max="26" width="7" style="30" hidden="1" customWidth="1"/>
    <col min="27" max="16384" width="7" style="30"/>
  </cols>
  <sheetData>
    <row r="1" spans="1:26" ht="21.75" customHeight="1">
      <c r="A1" s="29" t="s">
        <v>114</v>
      </c>
      <c r="B1" s="29"/>
      <c r="C1" s="29"/>
      <c r="D1" s="29"/>
    </row>
    <row r="2" spans="1:26" ht="51.75" customHeight="1">
      <c r="A2" s="188" t="s">
        <v>127</v>
      </c>
      <c r="B2" s="189"/>
      <c r="C2" s="189"/>
      <c r="D2" s="189"/>
      <c r="H2" s="30"/>
      <c r="I2" s="30"/>
      <c r="J2" s="30"/>
    </row>
    <row r="3" spans="1:26">
      <c r="D3" s="88" t="s">
        <v>41</v>
      </c>
      <c r="F3" s="30">
        <v>12.11</v>
      </c>
      <c r="H3" s="30">
        <v>12.22</v>
      </c>
      <c r="I3" s="30"/>
      <c r="J3" s="30"/>
      <c r="N3" s="30">
        <v>1.2</v>
      </c>
    </row>
    <row r="4" spans="1:26" s="90" customFormat="1" ht="39.75" customHeight="1">
      <c r="A4" s="22" t="s">
        <v>101</v>
      </c>
      <c r="B4" s="35" t="s">
        <v>42</v>
      </c>
      <c r="C4" s="35" t="s">
        <v>73</v>
      </c>
      <c r="D4" s="22" t="s">
        <v>95</v>
      </c>
      <c r="E4" s="89"/>
      <c r="H4" s="91" t="s">
        <v>43</v>
      </c>
      <c r="I4" s="91" t="s">
        <v>44</v>
      </c>
      <c r="J4" s="91" t="s">
        <v>45</v>
      </c>
      <c r="K4" s="92"/>
      <c r="N4" s="91" t="s">
        <v>43</v>
      </c>
      <c r="O4" s="93" t="s">
        <v>44</v>
      </c>
      <c r="P4" s="91" t="s">
        <v>45</v>
      </c>
    </row>
    <row r="5" spans="1:26" ht="39.75" customHeight="1">
      <c r="A5" s="94" t="s">
        <v>817</v>
      </c>
      <c r="B5" s="94" t="s">
        <v>817</v>
      </c>
      <c r="C5" s="94" t="s">
        <v>817</v>
      </c>
      <c r="D5" s="94" t="s">
        <v>817</v>
      </c>
      <c r="E5" s="41">
        <v>105429</v>
      </c>
      <c r="F5" s="95">
        <v>595734.14</v>
      </c>
      <c r="G5" s="30">
        <f>104401+13602</f>
        <v>118003</v>
      </c>
      <c r="H5" s="31" t="s">
        <v>8</v>
      </c>
      <c r="I5" s="31" t="s">
        <v>46</v>
      </c>
      <c r="J5" s="32">
        <v>596221.15</v>
      </c>
      <c r="K5" s="33" t="e">
        <f>H5-A5</f>
        <v>#VALUE!</v>
      </c>
      <c r="L5" s="49" t="e">
        <f>J5-#REF!</f>
        <v>#REF!</v>
      </c>
      <c r="M5" s="49">
        <v>75943</v>
      </c>
      <c r="N5" s="31" t="s">
        <v>8</v>
      </c>
      <c r="O5" s="31" t="s">
        <v>46</v>
      </c>
      <c r="P5" s="32">
        <v>643048.94999999995</v>
      </c>
      <c r="Q5" s="33" t="e">
        <f>N5-A5</f>
        <v>#VALUE!</v>
      </c>
      <c r="R5" s="49" t="e">
        <f>P5-#REF!</f>
        <v>#REF!</v>
      </c>
      <c r="T5" s="30">
        <v>717759</v>
      </c>
      <c r="V5" s="50" t="s">
        <v>8</v>
      </c>
      <c r="W5" s="50" t="s">
        <v>46</v>
      </c>
      <c r="X5" s="51">
        <v>659380.53</v>
      </c>
      <c r="Y5" s="30" t="e">
        <f>#REF!-X5</f>
        <v>#REF!</v>
      </c>
      <c r="Z5" s="30" t="e">
        <f>V5-A5</f>
        <v>#VALUE!</v>
      </c>
    </row>
    <row r="6" spans="1:26" ht="39.75" customHeight="1">
      <c r="A6" s="94"/>
      <c r="B6" s="52"/>
      <c r="C6" s="52"/>
      <c r="D6" s="52"/>
      <c r="E6" s="41"/>
      <c r="F6" s="95"/>
      <c r="L6" s="49"/>
      <c r="M6" s="49"/>
      <c r="N6" s="31"/>
      <c r="O6" s="31"/>
      <c r="P6" s="32"/>
      <c r="Q6" s="33"/>
      <c r="R6" s="49"/>
      <c r="V6" s="50"/>
      <c r="W6" s="50"/>
      <c r="X6" s="51"/>
    </row>
    <row r="7" spans="1:26" ht="39.75" customHeight="1">
      <c r="A7" s="94"/>
      <c r="B7" s="52"/>
      <c r="C7" s="52"/>
      <c r="D7" s="52"/>
      <c r="E7" s="41"/>
      <c r="F7" s="95"/>
      <c r="L7" s="49"/>
      <c r="M7" s="49"/>
      <c r="N7" s="31"/>
      <c r="O7" s="31"/>
      <c r="P7" s="32"/>
      <c r="Q7" s="33"/>
      <c r="R7" s="49"/>
      <c r="V7" s="50"/>
      <c r="W7" s="50"/>
      <c r="X7" s="51"/>
    </row>
    <row r="8" spans="1:26" ht="39.75" customHeight="1">
      <c r="A8" s="94"/>
      <c r="B8" s="52"/>
      <c r="C8" s="52"/>
      <c r="D8" s="52"/>
      <c r="E8" s="41"/>
      <c r="F8" s="95"/>
      <c r="L8" s="49"/>
      <c r="M8" s="49"/>
      <c r="N8" s="31"/>
      <c r="O8" s="31"/>
      <c r="P8" s="32"/>
      <c r="Q8" s="33"/>
      <c r="R8" s="49"/>
      <c r="V8" s="50"/>
      <c r="W8" s="50"/>
      <c r="X8" s="51"/>
    </row>
    <row r="9" spans="1:26" ht="39.75" customHeight="1">
      <c r="A9" s="94"/>
      <c r="B9" s="52"/>
      <c r="C9" s="52"/>
      <c r="D9" s="52"/>
      <c r="E9" s="41"/>
      <c r="F9" s="95"/>
      <c r="L9" s="49"/>
      <c r="M9" s="49"/>
      <c r="N9" s="31"/>
      <c r="O9" s="31"/>
      <c r="P9" s="32"/>
      <c r="Q9" s="33"/>
      <c r="R9" s="49"/>
      <c r="V9" s="50"/>
      <c r="W9" s="50"/>
      <c r="X9" s="51"/>
    </row>
    <row r="10" spans="1:26" ht="39.75" customHeight="1">
      <c r="A10" s="94"/>
      <c r="B10" s="52"/>
      <c r="C10" s="52"/>
      <c r="D10" s="52"/>
      <c r="E10" s="41"/>
      <c r="F10" s="95"/>
      <c r="L10" s="49"/>
      <c r="M10" s="49"/>
      <c r="N10" s="31"/>
      <c r="O10" s="31"/>
      <c r="P10" s="32"/>
      <c r="Q10" s="33"/>
      <c r="R10" s="49"/>
      <c r="V10" s="50"/>
      <c r="W10" s="50"/>
      <c r="X10" s="51"/>
    </row>
    <row r="11" spans="1:26" ht="39.75" customHeight="1">
      <c r="A11" s="94"/>
      <c r="B11" s="6"/>
      <c r="C11" s="6"/>
      <c r="D11" s="6"/>
      <c r="E11" s="41"/>
      <c r="F11" s="49"/>
      <c r="L11" s="49"/>
      <c r="M11" s="49"/>
      <c r="N11" s="31"/>
      <c r="O11" s="31"/>
      <c r="P11" s="32"/>
      <c r="Q11" s="33"/>
      <c r="R11" s="49"/>
      <c r="V11" s="50"/>
      <c r="W11" s="50"/>
      <c r="X11" s="51"/>
    </row>
    <row r="12" spans="1:26" ht="39.75" customHeight="1">
      <c r="A12" s="35" t="s">
        <v>49</v>
      </c>
      <c r="B12" s="94" t="s">
        <v>805</v>
      </c>
      <c r="C12" s="94" t="s">
        <v>805</v>
      </c>
      <c r="D12" s="94" t="s">
        <v>805</v>
      </c>
      <c r="H12" s="96" t="str">
        <f>""</f>
        <v/>
      </c>
      <c r="I12" s="96" t="str">
        <f>""</f>
        <v/>
      </c>
      <c r="J12" s="96" t="str">
        <f>""</f>
        <v/>
      </c>
      <c r="N12" s="96" t="str">
        <f>""</f>
        <v/>
      </c>
      <c r="O12" s="97" t="str">
        <f>""</f>
        <v/>
      </c>
      <c r="P12" s="96" t="str">
        <f>""</f>
        <v/>
      </c>
      <c r="X12" s="98" t="e">
        <f>X13+#REF!+#REF!+#REF!+#REF!+#REF!+#REF!+#REF!+#REF!+#REF!+#REF!+#REF!+#REF!+#REF!+#REF!+#REF!+#REF!+#REF!+#REF!+#REF!+#REF!</f>
        <v>#REF!</v>
      </c>
      <c r="Y12" s="98" t="e">
        <f>Y13+#REF!+#REF!+#REF!+#REF!+#REF!+#REF!+#REF!+#REF!+#REF!+#REF!+#REF!+#REF!+#REF!+#REF!+#REF!+#REF!+#REF!+#REF!+#REF!+#REF!</f>
        <v>#REF!</v>
      </c>
    </row>
    <row r="13" spans="1:26" ht="19.5" customHeight="1">
      <c r="R13" s="49"/>
      <c r="V13" s="50" t="s">
        <v>3</v>
      </c>
      <c r="W13" s="50" t="s">
        <v>25</v>
      </c>
      <c r="X13" s="51">
        <v>19998</v>
      </c>
      <c r="Y13" s="30" t="e">
        <f>#REF!-X13</f>
        <v>#REF!</v>
      </c>
      <c r="Z13" s="30">
        <f>V13-A13</f>
        <v>232</v>
      </c>
    </row>
    <row r="14" spans="1:26" ht="19.5" customHeight="1">
      <c r="R14" s="49"/>
      <c r="V14" s="50" t="s">
        <v>2</v>
      </c>
      <c r="W14" s="50" t="s">
        <v>26</v>
      </c>
      <c r="X14" s="51">
        <v>19998</v>
      </c>
      <c r="Y14" s="30" t="e">
        <f>#REF!-X14</f>
        <v>#REF!</v>
      </c>
      <c r="Z14" s="30">
        <f>V14-A14</f>
        <v>23203</v>
      </c>
    </row>
    <row r="15" spans="1:26" ht="19.5" customHeight="1">
      <c r="R15" s="49"/>
      <c r="V15" s="50" t="s">
        <v>1</v>
      </c>
      <c r="W15" s="50" t="s">
        <v>27</v>
      </c>
      <c r="X15" s="51">
        <v>19998</v>
      </c>
      <c r="Y15" s="30" t="e">
        <f>#REF!-X15</f>
        <v>#REF!</v>
      </c>
      <c r="Z15" s="30">
        <f>V15-A15</f>
        <v>2320301</v>
      </c>
    </row>
    <row r="16" spans="1:26" ht="19.5" customHeight="1">
      <c r="R16" s="49"/>
    </row>
    <row r="17" spans="18:18" s="30" customFormat="1" ht="19.5" customHeight="1">
      <c r="R17" s="49"/>
    </row>
    <row r="18" spans="18:18" s="30" customFormat="1" ht="19.5" customHeight="1">
      <c r="R18" s="49"/>
    </row>
    <row r="19" spans="18:18" s="30" customFormat="1" ht="19.5" customHeight="1">
      <c r="R19" s="49"/>
    </row>
    <row r="20" spans="18:18" s="30" customFormat="1" ht="19.5" customHeight="1">
      <c r="R20" s="49"/>
    </row>
    <row r="21" spans="18:18" s="30" customFormat="1" ht="19.5" customHeight="1">
      <c r="R21" s="49"/>
    </row>
    <row r="22" spans="18:18" s="30" customFormat="1" ht="19.5" customHeight="1">
      <c r="R22" s="49"/>
    </row>
    <row r="23" spans="18:18" s="30" customFormat="1" ht="19.5" customHeight="1">
      <c r="R23" s="49"/>
    </row>
    <row r="24" spans="18:18" s="30" customFormat="1" ht="19.5" customHeight="1">
      <c r="R24" s="49"/>
    </row>
    <row r="25" spans="18:18" s="30" customFormat="1" ht="19.5" customHeight="1">
      <c r="R25" s="49"/>
    </row>
    <row r="26" spans="18:18" s="30" customFormat="1" ht="19.5" customHeight="1">
      <c r="R26" s="49"/>
    </row>
    <row r="27" spans="18:18" s="30" customFormat="1" ht="19.5" customHeight="1">
      <c r="R27" s="49"/>
    </row>
    <row r="28" spans="18:18" s="30" customFormat="1" ht="19.5" customHeight="1">
      <c r="R28" s="49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20" sqref="B20"/>
    </sheetView>
  </sheetViews>
  <sheetFormatPr defaultColWidth="7.875" defaultRowHeight="15.75"/>
  <cols>
    <col min="1" max="2" width="37.625" style="116" customWidth="1"/>
    <col min="3" max="3" width="8" style="116" bestFit="1" customWidth="1"/>
    <col min="4" max="4" width="7.875" style="116" bestFit="1" customWidth="1"/>
    <col min="5" max="5" width="8.5" style="116" hidden="1" customWidth="1"/>
    <col min="6" max="6" width="7.875" style="116" hidden="1" customWidth="1"/>
    <col min="7" max="254" width="7.875" style="116"/>
    <col min="255" max="255" width="35.75" style="116" customWidth="1"/>
    <col min="256" max="256" width="0" style="116" hidden="1" customWidth="1"/>
    <col min="257" max="258" width="12" style="116" customWidth="1"/>
    <col min="259" max="259" width="8" style="116" bestFit="1" customWidth="1"/>
    <col min="260" max="260" width="7.875" style="116" bestFit="1" customWidth="1"/>
    <col min="261" max="262" width="0" style="116" hidden="1" customWidth="1"/>
    <col min="263" max="510" width="7.875" style="116"/>
    <col min="511" max="511" width="35.75" style="116" customWidth="1"/>
    <col min="512" max="512" width="0" style="116" hidden="1" customWidth="1"/>
    <col min="513" max="514" width="12" style="116" customWidth="1"/>
    <col min="515" max="515" width="8" style="116" bestFit="1" customWidth="1"/>
    <col min="516" max="516" width="7.875" style="116" bestFit="1" customWidth="1"/>
    <col min="517" max="518" width="0" style="116" hidden="1" customWidth="1"/>
    <col min="519" max="766" width="7.875" style="116"/>
    <col min="767" max="767" width="35.75" style="116" customWidth="1"/>
    <col min="768" max="768" width="0" style="116" hidden="1" customWidth="1"/>
    <col min="769" max="770" width="12" style="116" customWidth="1"/>
    <col min="771" max="771" width="8" style="116" bestFit="1" customWidth="1"/>
    <col min="772" max="772" width="7.875" style="116" bestFit="1" customWidth="1"/>
    <col min="773" max="774" width="0" style="116" hidden="1" customWidth="1"/>
    <col min="775" max="1022" width="7.875" style="116"/>
    <col min="1023" max="1023" width="35.75" style="116" customWidth="1"/>
    <col min="1024" max="1024" width="0" style="116" hidden="1" customWidth="1"/>
    <col min="1025" max="1026" width="12" style="116" customWidth="1"/>
    <col min="1027" max="1027" width="8" style="116" bestFit="1" customWidth="1"/>
    <col min="1028" max="1028" width="7.875" style="116" bestFit="1" customWidth="1"/>
    <col min="1029" max="1030" width="0" style="116" hidden="1" customWidth="1"/>
    <col min="1031" max="1278" width="7.875" style="116"/>
    <col min="1279" max="1279" width="35.75" style="116" customWidth="1"/>
    <col min="1280" max="1280" width="0" style="116" hidden="1" customWidth="1"/>
    <col min="1281" max="1282" width="12" style="116" customWidth="1"/>
    <col min="1283" max="1283" width="8" style="116" bestFit="1" customWidth="1"/>
    <col min="1284" max="1284" width="7.875" style="116" bestFit="1" customWidth="1"/>
    <col min="1285" max="1286" width="0" style="116" hidden="1" customWidth="1"/>
    <col min="1287" max="1534" width="7.875" style="116"/>
    <col min="1535" max="1535" width="35.75" style="116" customWidth="1"/>
    <col min="1536" max="1536" width="0" style="116" hidden="1" customWidth="1"/>
    <col min="1537" max="1538" width="12" style="116" customWidth="1"/>
    <col min="1539" max="1539" width="8" style="116" bestFit="1" customWidth="1"/>
    <col min="1540" max="1540" width="7.875" style="116" bestFit="1" customWidth="1"/>
    <col min="1541" max="1542" width="0" style="116" hidden="1" customWidth="1"/>
    <col min="1543" max="1790" width="7.875" style="116"/>
    <col min="1791" max="1791" width="35.75" style="116" customWidth="1"/>
    <col min="1792" max="1792" width="0" style="116" hidden="1" customWidth="1"/>
    <col min="1793" max="1794" width="12" style="116" customWidth="1"/>
    <col min="1795" max="1795" width="8" style="116" bestFit="1" customWidth="1"/>
    <col min="1796" max="1796" width="7.875" style="116" bestFit="1" customWidth="1"/>
    <col min="1797" max="1798" width="0" style="116" hidden="1" customWidth="1"/>
    <col min="1799" max="2046" width="7.875" style="116"/>
    <col min="2047" max="2047" width="35.75" style="116" customWidth="1"/>
    <col min="2048" max="2048" width="0" style="116" hidden="1" customWidth="1"/>
    <col min="2049" max="2050" width="12" style="116" customWidth="1"/>
    <col min="2051" max="2051" width="8" style="116" bestFit="1" customWidth="1"/>
    <col min="2052" max="2052" width="7.875" style="116" bestFit="1" customWidth="1"/>
    <col min="2053" max="2054" width="0" style="116" hidden="1" customWidth="1"/>
    <col min="2055" max="2302" width="7.875" style="116"/>
    <col min="2303" max="2303" width="35.75" style="116" customWidth="1"/>
    <col min="2304" max="2304" width="0" style="116" hidden="1" customWidth="1"/>
    <col min="2305" max="2306" width="12" style="116" customWidth="1"/>
    <col min="2307" max="2307" width="8" style="116" bestFit="1" customWidth="1"/>
    <col min="2308" max="2308" width="7.875" style="116" bestFit="1" customWidth="1"/>
    <col min="2309" max="2310" width="0" style="116" hidden="1" customWidth="1"/>
    <col min="2311" max="2558" width="7.875" style="116"/>
    <col min="2559" max="2559" width="35.75" style="116" customWidth="1"/>
    <col min="2560" max="2560" width="0" style="116" hidden="1" customWidth="1"/>
    <col min="2561" max="2562" width="12" style="116" customWidth="1"/>
    <col min="2563" max="2563" width="8" style="116" bestFit="1" customWidth="1"/>
    <col min="2564" max="2564" width="7.875" style="116" bestFit="1" customWidth="1"/>
    <col min="2565" max="2566" width="0" style="116" hidden="1" customWidth="1"/>
    <col min="2567" max="2814" width="7.875" style="116"/>
    <col min="2815" max="2815" width="35.75" style="116" customWidth="1"/>
    <col min="2816" max="2816" width="0" style="116" hidden="1" customWidth="1"/>
    <col min="2817" max="2818" width="12" style="116" customWidth="1"/>
    <col min="2819" max="2819" width="8" style="116" bestFit="1" customWidth="1"/>
    <col min="2820" max="2820" width="7.875" style="116" bestFit="1" customWidth="1"/>
    <col min="2821" max="2822" width="0" style="116" hidden="1" customWidth="1"/>
    <col min="2823" max="3070" width="7.875" style="116"/>
    <col min="3071" max="3071" width="35.75" style="116" customWidth="1"/>
    <col min="3072" max="3072" width="0" style="116" hidden="1" customWidth="1"/>
    <col min="3073" max="3074" width="12" style="116" customWidth="1"/>
    <col min="3075" max="3075" width="8" style="116" bestFit="1" customWidth="1"/>
    <col min="3076" max="3076" width="7.875" style="116" bestFit="1" customWidth="1"/>
    <col min="3077" max="3078" width="0" style="116" hidden="1" customWidth="1"/>
    <col min="3079" max="3326" width="7.875" style="116"/>
    <col min="3327" max="3327" width="35.75" style="116" customWidth="1"/>
    <col min="3328" max="3328" width="0" style="116" hidden="1" customWidth="1"/>
    <col min="3329" max="3330" width="12" style="116" customWidth="1"/>
    <col min="3331" max="3331" width="8" style="116" bestFit="1" customWidth="1"/>
    <col min="3332" max="3332" width="7.875" style="116" bestFit="1" customWidth="1"/>
    <col min="3333" max="3334" width="0" style="116" hidden="1" customWidth="1"/>
    <col min="3335" max="3582" width="7.875" style="116"/>
    <col min="3583" max="3583" width="35.75" style="116" customWidth="1"/>
    <col min="3584" max="3584" width="0" style="116" hidden="1" customWidth="1"/>
    <col min="3585" max="3586" width="12" style="116" customWidth="1"/>
    <col min="3587" max="3587" width="8" style="116" bestFit="1" customWidth="1"/>
    <col min="3588" max="3588" width="7.875" style="116" bestFit="1" customWidth="1"/>
    <col min="3589" max="3590" width="0" style="116" hidden="1" customWidth="1"/>
    <col min="3591" max="3838" width="7.875" style="116"/>
    <col min="3839" max="3839" width="35.75" style="116" customWidth="1"/>
    <col min="3840" max="3840" width="0" style="116" hidden="1" customWidth="1"/>
    <col min="3841" max="3842" width="12" style="116" customWidth="1"/>
    <col min="3843" max="3843" width="8" style="116" bestFit="1" customWidth="1"/>
    <col min="3844" max="3844" width="7.875" style="116" bestFit="1" customWidth="1"/>
    <col min="3845" max="3846" width="0" style="116" hidden="1" customWidth="1"/>
    <col min="3847" max="4094" width="7.875" style="116"/>
    <col min="4095" max="4095" width="35.75" style="116" customWidth="1"/>
    <col min="4096" max="4096" width="0" style="116" hidden="1" customWidth="1"/>
    <col min="4097" max="4098" width="12" style="116" customWidth="1"/>
    <col min="4099" max="4099" width="8" style="116" bestFit="1" customWidth="1"/>
    <col min="4100" max="4100" width="7.875" style="116" bestFit="1" customWidth="1"/>
    <col min="4101" max="4102" width="0" style="116" hidden="1" customWidth="1"/>
    <col min="4103" max="4350" width="7.875" style="116"/>
    <col min="4351" max="4351" width="35.75" style="116" customWidth="1"/>
    <col min="4352" max="4352" width="0" style="116" hidden="1" customWidth="1"/>
    <col min="4353" max="4354" width="12" style="116" customWidth="1"/>
    <col min="4355" max="4355" width="8" style="116" bestFit="1" customWidth="1"/>
    <col min="4356" max="4356" width="7.875" style="116" bestFit="1" customWidth="1"/>
    <col min="4357" max="4358" width="0" style="116" hidden="1" customWidth="1"/>
    <col min="4359" max="4606" width="7.875" style="116"/>
    <col min="4607" max="4607" width="35.75" style="116" customWidth="1"/>
    <col min="4608" max="4608" width="0" style="116" hidden="1" customWidth="1"/>
    <col min="4609" max="4610" width="12" style="116" customWidth="1"/>
    <col min="4611" max="4611" width="8" style="116" bestFit="1" customWidth="1"/>
    <col min="4612" max="4612" width="7.875" style="116" bestFit="1" customWidth="1"/>
    <col min="4613" max="4614" width="0" style="116" hidden="1" customWidth="1"/>
    <col min="4615" max="4862" width="7.875" style="116"/>
    <col min="4863" max="4863" width="35.75" style="116" customWidth="1"/>
    <col min="4864" max="4864" width="0" style="116" hidden="1" customWidth="1"/>
    <col min="4865" max="4866" width="12" style="116" customWidth="1"/>
    <col min="4867" max="4867" width="8" style="116" bestFit="1" customWidth="1"/>
    <col min="4868" max="4868" width="7.875" style="116" bestFit="1" customWidth="1"/>
    <col min="4869" max="4870" width="0" style="116" hidden="1" customWidth="1"/>
    <col min="4871" max="5118" width="7.875" style="116"/>
    <col min="5119" max="5119" width="35.75" style="116" customWidth="1"/>
    <col min="5120" max="5120" width="0" style="116" hidden="1" customWidth="1"/>
    <col min="5121" max="5122" width="12" style="116" customWidth="1"/>
    <col min="5123" max="5123" width="8" style="116" bestFit="1" customWidth="1"/>
    <col min="5124" max="5124" width="7.875" style="116" bestFit="1" customWidth="1"/>
    <col min="5125" max="5126" width="0" style="116" hidden="1" customWidth="1"/>
    <col min="5127" max="5374" width="7.875" style="116"/>
    <col min="5375" max="5375" width="35.75" style="116" customWidth="1"/>
    <col min="5376" max="5376" width="0" style="116" hidden="1" customWidth="1"/>
    <col min="5377" max="5378" width="12" style="116" customWidth="1"/>
    <col min="5379" max="5379" width="8" style="116" bestFit="1" customWidth="1"/>
    <col min="5380" max="5380" width="7.875" style="116" bestFit="1" customWidth="1"/>
    <col min="5381" max="5382" width="0" style="116" hidden="1" customWidth="1"/>
    <col min="5383" max="5630" width="7.875" style="116"/>
    <col min="5631" max="5631" width="35.75" style="116" customWidth="1"/>
    <col min="5632" max="5632" width="0" style="116" hidden="1" customWidth="1"/>
    <col min="5633" max="5634" width="12" style="116" customWidth="1"/>
    <col min="5635" max="5635" width="8" style="116" bestFit="1" customWidth="1"/>
    <col min="5636" max="5636" width="7.875" style="116" bestFit="1" customWidth="1"/>
    <col min="5637" max="5638" width="0" style="116" hidden="1" customWidth="1"/>
    <col min="5639" max="5886" width="7.875" style="116"/>
    <col min="5887" max="5887" width="35.75" style="116" customWidth="1"/>
    <col min="5888" max="5888" width="0" style="116" hidden="1" customWidth="1"/>
    <col min="5889" max="5890" width="12" style="116" customWidth="1"/>
    <col min="5891" max="5891" width="8" style="116" bestFit="1" customWidth="1"/>
    <col min="5892" max="5892" width="7.875" style="116" bestFit="1" customWidth="1"/>
    <col min="5893" max="5894" width="0" style="116" hidden="1" customWidth="1"/>
    <col min="5895" max="6142" width="7.875" style="116"/>
    <col min="6143" max="6143" width="35.75" style="116" customWidth="1"/>
    <col min="6144" max="6144" width="0" style="116" hidden="1" customWidth="1"/>
    <col min="6145" max="6146" width="12" style="116" customWidth="1"/>
    <col min="6147" max="6147" width="8" style="116" bestFit="1" customWidth="1"/>
    <col min="6148" max="6148" width="7.875" style="116" bestFit="1" customWidth="1"/>
    <col min="6149" max="6150" width="0" style="116" hidden="1" customWidth="1"/>
    <col min="6151" max="6398" width="7.875" style="116"/>
    <col min="6399" max="6399" width="35.75" style="116" customWidth="1"/>
    <col min="6400" max="6400" width="0" style="116" hidden="1" customWidth="1"/>
    <col min="6401" max="6402" width="12" style="116" customWidth="1"/>
    <col min="6403" max="6403" width="8" style="116" bestFit="1" customWidth="1"/>
    <col min="6404" max="6404" width="7.875" style="116" bestFit="1" customWidth="1"/>
    <col min="6405" max="6406" width="0" style="116" hidden="1" customWidth="1"/>
    <col min="6407" max="6654" width="7.875" style="116"/>
    <col min="6655" max="6655" width="35.75" style="116" customWidth="1"/>
    <col min="6656" max="6656" width="0" style="116" hidden="1" customWidth="1"/>
    <col min="6657" max="6658" width="12" style="116" customWidth="1"/>
    <col min="6659" max="6659" width="8" style="116" bestFit="1" customWidth="1"/>
    <col min="6660" max="6660" width="7.875" style="116" bestFit="1" customWidth="1"/>
    <col min="6661" max="6662" width="0" style="116" hidden="1" customWidth="1"/>
    <col min="6663" max="6910" width="7.875" style="116"/>
    <col min="6911" max="6911" width="35.75" style="116" customWidth="1"/>
    <col min="6912" max="6912" width="0" style="116" hidden="1" customWidth="1"/>
    <col min="6913" max="6914" width="12" style="116" customWidth="1"/>
    <col min="6915" max="6915" width="8" style="116" bestFit="1" customWidth="1"/>
    <col min="6916" max="6916" width="7.875" style="116" bestFit="1" customWidth="1"/>
    <col min="6917" max="6918" width="0" style="116" hidden="1" customWidth="1"/>
    <col min="6919" max="7166" width="7.875" style="116"/>
    <col min="7167" max="7167" width="35.75" style="116" customWidth="1"/>
    <col min="7168" max="7168" width="0" style="116" hidden="1" customWidth="1"/>
    <col min="7169" max="7170" width="12" style="116" customWidth="1"/>
    <col min="7171" max="7171" width="8" style="116" bestFit="1" customWidth="1"/>
    <col min="7172" max="7172" width="7.875" style="116" bestFit="1" customWidth="1"/>
    <col min="7173" max="7174" width="0" style="116" hidden="1" customWidth="1"/>
    <col min="7175" max="7422" width="7.875" style="116"/>
    <col min="7423" max="7423" width="35.75" style="116" customWidth="1"/>
    <col min="7424" max="7424" width="0" style="116" hidden="1" customWidth="1"/>
    <col min="7425" max="7426" width="12" style="116" customWidth="1"/>
    <col min="7427" max="7427" width="8" style="116" bestFit="1" customWidth="1"/>
    <col min="7428" max="7428" width="7.875" style="116" bestFit="1" customWidth="1"/>
    <col min="7429" max="7430" width="0" style="116" hidden="1" customWidth="1"/>
    <col min="7431" max="7678" width="7.875" style="116"/>
    <col min="7679" max="7679" width="35.75" style="116" customWidth="1"/>
    <col min="7680" max="7680" width="0" style="116" hidden="1" customWidth="1"/>
    <col min="7681" max="7682" width="12" style="116" customWidth="1"/>
    <col min="7683" max="7683" width="8" style="116" bestFit="1" customWidth="1"/>
    <col min="7684" max="7684" width="7.875" style="116" bestFit="1" customWidth="1"/>
    <col min="7685" max="7686" width="0" style="116" hidden="1" customWidth="1"/>
    <col min="7687" max="7934" width="7.875" style="116"/>
    <col min="7935" max="7935" width="35.75" style="116" customWidth="1"/>
    <col min="7936" max="7936" width="0" style="116" hidden="1" customWidth="1"/>
    <col min="7937" max="7938" width="12" style="116" customWidth="1"/>
    <col min="7939" max="7939" width="8" style="116" bestFit="1" customWidth="1"/>
    <col min="7940" max="7940" width="7.875" style="116" bestFit="1" customWidth="1"/>
    <col min="7941" max="7942" width="0" style="116" hidden="1" customWidth="1"/>
    <col min="7943" max="8190" width="7.875" style="116"/>
    <col min="8191" max="8191" width="35.75" style="116" customWidth="1"/>
    <col min="8192" max="8192" width="0" style="116" hidden="1" customWidth="1"/>
    <col min="8193" max="8194" width="12" style="116" customWidth="1"/>
    <col min="8195" max="8195" width="8" style="116" bestFit="1" customWidth="1"/>
    <col min="8196" max="8196" width="7.875" style="116" bestFit="1" customWidth="1"/>
    <col min="8197" max="8198" width="0" style="116" hidden="1" customWidth="1"/>
    <col min="8199" max="8446" width="7.875" style="116"/>
    <col min="8447" max="8447" width="35.75" style="116" customWidth="1"/>
    <col min="8448" max="8448" width="0" style="116" hidden="1" customWidth="1"/>
    <col min="8449" max="8450" width="12" style="116" customWidth="1"/>
    <col min="8451" max="8451" width="8" style="116" bestFit="1" customWidth="1"/>
    <col min="8452" max="8452" width="7.875" style="116" bestFit="1" customWidth="1"/>
    <col min="8453" max="8454" width="0" style="116" hidden="1" customWidth="1"/>
    <col min="8455" max="8702" width="7.875" style="116"/>
    <col min="8703" max="8703" width="35.75" style="116" customWidth="1"/>
    <col min="8704" max="8704" width="0" style="116" hidden="1" customWidth="1"/>
    <col min="8705" max="8706" width="12" style="116" customWidth="1"/>
    <col min="8707" max="8707" width="8" style="116" bestFit="1" customWidth="1"/>
    <col min="8708" max="8708" width="7.875" style="116" bestFit="1" customWidth="1"/>
    <col min="8709" max="8710" width="0" style="116" hidden="1" customWidth="1"/>
    <col min="8711" max="8958" width="7.875" style="116"/>
    <col min="8959" max="8959" width="35.75" style="116" customWidth="1"/>
    <col min="8960" max="8960" width="0" style="116" hidden="1" customWidth="1"/>
    <col min="8961" max="8962" width="12" style="116" customWidth="1"/>
    <col min="8963" max="8963" width="8" style="116" bestFit="1" customWidth="1"/>
    <col min="8964" max="8964" width="7.875" style="116" bestFit="1" customWidth="1"/>
    <col min="8965" max="8966" width="0" style="116" hidden="1" customWidth="1"/>
    <col min="8967" max="9214" width="7.875" style="116"/>
    <col min="9215" max="9215" width="35.75" style="116" customWidth="1"/>
    <col min="9216" max="9216" width="0" style="116" hidden="1" customWidth="1"/>
    <col min="9217" max="9218" width="12" style="116" customWidth="1"/>
    <col min="9219" max="9219" width="8" style="116" bestFit="1" customWidth="1"/>
    <col min="9220" max="9220" width="7.875" style="116" bestFit="1" customWidth="1"/>
    <col min="9221" max="9222" width="0" style="116" hidden="1" customWidth="1"/>
    <col min="9223" max="9470" width="7.875" style="116"/>
    <col min="9471" max="9471" width="35.75" style="116" customWidth="1"/>
    <col min="9472" max="9472" width="0" style="116" hidden="1" customWidth="1"/>
    <col min="9473" max="9474" width="12" style="116" customWidth="1"/>
    <col min="9475" max="9475" width="8" style="116" bestFit="1" customWidth="1"/>
    <col min="9476" max="9476" width="7.875" style="116" bestFit="1" customWidth="1"/>
    <col min="9477" max="9478" width="0" style="116" hidden="1" customWidth="1"/>
    <col min="9479" max="9726" width="7.875" style="116"/>
    <col min="9727" max="9727" width="35.75" style="116" customWidth="1"/>
    <col min="9728" max="9728" width="0" style="116" hidden="1" customWidth="1"/>
    <col min="9729" max="9730" width="12" style="116" customWidth="1"/>
    <col min="9731" max="9731" width="8" style="116" bestFit="1" customWidth="1"/>
    <col min="9732" max="9732" width="7.875" style="116" bestFit="1" customWidth="1"/>
    <col min="9733" max="9734" width="0" style="116" hidden="1" customWidth="1"/>
    <col min="9735" max="9982" width="7.875" style="116"/>
    <col min="9983" max="9983" width="35.75" style="116" customWidth="1"/>
    <col min="9984" max="9984" width="0" style="116" hidden="1" customWidth="1"/>
    <col min="9985" max="9986" width="12" style="116" customWidth="1"/>
    <col min="9987" max="9987" width="8" style="116" bestFit="1" customWidth="1"/>
    <col min="9988" max="9988" width="7.875" style="116" bestFit="1" customWidth="1"/>
    <col min="9989" max="9990" width="0" style="116" hidden="1" customWidth="1"/>
    <col min="9991" max="10238" width="7.875" style="116"/>
    <col min="10239" max="10239" width="35.75" style="116" customWidth="1"/>
    <col min="10240" max="10240" width="0" style="116" hidden="1" customWidth="1"/>
    <col min="10241" max="10242" width="12" style="116" customWidth="1"/>
    <col min="10243" max="10243" width="8" style="116" bestFit="1" customWidth="1"/>
    <col min="10244" max="10244" width="7.875" style="116" bestFit="1" customWidth="1"/>
    <col min="10245" max="10246" width="0" style="116" hidden="1" customWidth="1"/>
    <col min="10247" max="10494" width="7.875" style="116"/>
    <col min="10495" max="10495" width="35.75" style="116" customWidth="1"/>
    <col min="10496" max="10496" width="0" style="116" hidden="1" customWidth="1"/>
    <col min="10497" max="10498" width="12" style="116" customWidth="1"/>
    <col min="10499" max="10499" width="8" style="116" bestFit="1" customWidth="1"/>
    <col min="10500" max="10500" width="7.875" style="116" bestFit="1" customWidth="1"/>
    <col min="10501" max="10502" width="0" style="116" hidden="1" customWidth="1"/>
    <col min="10503" max="10750" width="7.875" style="116"/>
    <col min="10751" max="10751" width="35.75" style="116" customWidth="1"/>
    <col min="10752" max="10752" width="0" style="116" hidden="1" customWidth="1"/>
    <col min="10753" max="10754" width="12" style="116" customWidth="1"/>
    <col min="10755" max="10755" width="8" style="116" bestFit="1" customWidth="1"/>
    <col min="10756" max="10756" width="7.875" style="116" bestFit="1" customWidth="1"/>
    <col min="10757" max="10758" width="0" style="116" hidden="1" customWidth="1"/>
    <col min="10759" max="11006" width="7.875" style="116"/>
    <col min="11007" max="11007" width="35.75" style="116" customWidth="1"/>
    <col min="11008" max="11008" width="0" style="116" hidden="1" customWidth="1"/>
    <col min="11009" max="11010" width="12" style="116" customWidth="1"/>
    <col min="11011" max="11011" width="8" style="116" bestFit="1" customWidth="1"/>
    <col min="11012" max="11012" width="7.875" style="116" bestFit="1" customWidth="1"/>
    <col min="11013" max="11014" width="0" style="116" hidden="1" customWidth="1"/>
    <col min="11015" max="11262" width="7.875" style="116"/>
    <col min="11263" max="11263" width="35.75" style="116" customWidth="1"/>
    <col min="11264" max="11264" width="0" style="116" hidden="1" customWidth="1"/>
    <col min="11265" max="11266" width="12" style="116" customWidth="1"/>
    <col min="11267" max="11267" width="8" style="116" bestFit="1" customWidth="1"/>
    <col min="11268" max="11268" width="7.875" style="116" bestFit="1" customWidth="1"/>
    <col min="11269" max="11270" width="0" style="116" hidden="1" customWidth="1"/>
    <col min="11271" max="11518" width="7.875" style="116"/>
    <col min="11519" max="11519" width="35.75" style="116" customWidth="1"/>
    <col min="11520" max="11520" width="0" style="116" hidden="1" customWidth="1"/>
    <col min="11521" max="11522" width="12" style="116" customWidth="1"/>
    <col min="11523" max="11523" width="8" style="116" bestFit="1" customWidth="1"/>
    <col min="11524" max="11524" width="7.875" style="116" bestFit="1" customWidth="1"/>
    <col min="11525" max="11526" width="0" style="116" hidden="1" customWidth="1"/>
    <col min="11527" max="11774" width="7.875" style="116"/>
    <col min="11775" max="11775" width="35.75" style="116" customWidth="1"/>
    <col min="11776" max="11776" width="0" style="116" hidden="1" customWidth="1"/>
    <col min="11777" max="11778" width="12" style="116" customWidth="1"/>
    <col min="11779" max="11779" width="8" style="116" bestFit="1" customWidth="1"/>
    <col min="11780" max="11780" width="7.875" style="116" bestFit="1" customWidth="1"/>
    <col min="11781" max="11782" width="0" style="116" hidden="1" customWidth="1"/>
    <col min="11783" max="12030" width="7.875" style="116"/>
    <col min="12031" max="12031" width="35.75" style="116" customWidth="1"/>
    <col min="12032" max="12032" width="0" style="116" hidden="1" customWidth="1"/>
    <col min="12033" max="12034" width="12" style="116" customWidth="1"/>
    <col min="12035" max="12035" width="8" style="116" bestFit="1" customWidth="1"/>
    <col min="12036" max="12036" width="7.875" style="116" bestFit="1" customWidth="1"/>
    <col min="12037" max="12038" width="0" style="116" hidden="1" customWidth="1"/>
    <col min="12039" max="12286" width="7.875" style="116"/>
    <col min="12287" max="12287" width="35.75" style="116" customWidth="1"/>
    <col min="12288" max="12288" width="0" style="116" hidden="1" customWidth="1"/>
    <col min="12289" max="12290" width="12" style="116" customWidth="1"/>
    <col min="12291" max="12291" width="8" style="116" bestFit="1" customWidth="1"/>
    <col min="12292" max="12292" width="7.875" style="116" bestFit="1" customWidth="1"/>
    <col min="12293" max="12294" width="0" style="116" hidden="1" customWidth="1"/>
    <col min="12295" max="12542" width="7.875" style="116"/>
    <col min="12543" max="12543" width="35.75" style="116" customWidth="1"/>
    <col min="12544" max="12544" width="0" style="116" hidden="1" customWidth="1"/>
    <col min="12545" max="12546" width="12" style="116" customWidth="1"/>
    <col min="12547" max="12547" width="8" style="116" bestFit="1" customWidth="1"/>
    <col min="12548" max="12548" width="7.875" style="116" bestFit="1" customWidth="1"/>
    <col min="12549" max="12550" width="0" style="116" hidden="1" customWidth="1"/>
    <col min="12551" max="12798" width="7.875" style="116"/>
    <col min="12799" max="12799" width="35.75" style="116" customWidth="1"/>
    <col min="12800" max="12800" width="0" style="116" hidden="1" customWidth="1"/>
    <col min="12801" max="12802" width="12" style="116" customWidth="1"/>
    <col min="12803" max="12803" width="8" style="116" bestFit="1" customWidth="1"/>
    <col min="12804" max="12804" width="7.875" style="116" bestFit="1" customWidth="1"/>
    <col min="12805" max="12806" width="0" style="116" hidden="1" customWidth="1"/>
    <col min="12807" max="13054" width="7.875" style="116"/>
    <col min="13055" max="13055" width="35.75" style="116" customWidth="1"/>
    <col min="13056" max="13056" width="0" style="116" hidden="1" customWidth="1"/>
    <col min="13057" max="13058" width="12" style="116" customWidth="1"/>
    <col min="13059" max="13059" width="8" style="116" bestFit="1" customWidth="1"/>
    <col min="13060" max="13060" width="7.875" style="116" bestFit="1" customWidth="1"/>
    <col min="13061" max="13062" width="0" style="116" hidden="1" customWidth="1"/>
    <col min="13063" max="13310" width="7.875" style="116"/>
    <col min="13311" max="13311" width="35.75" style="116" customWidth="1"/>
    <col min="13312" max="13312" width="0" style="116" hidden="1" customWidth="1"/>
    <col min="13313" max="13314" width="12" style="116" customWidth="1"/>
    <col min="13315" max="13315" width="8" style="116" bestFit="1" customWidth="1"/>
    <col min="13316" max="13316" width="7.875" style="116" bestFit="1" customWidth="1"/>
    <col min="13317" max="13318" width="0" style="116" hidden="1" customWidth="1"/>
    <col min="13319" max="13566" width="7.875" style="116"/>
    <col min="13567" max="13567" width="35.75" style="116" customWidth="1"/>
    <col min="13568" max="13568" width="0" style="116" hidden="1" customWidth="1"/>
    <col min="13569" max="13570" width="12" style="116" customWidth="1"/>
    <col min="13571" max="13571" width="8" style="116" bestFit="1" customWidth="1"/>
    <col min="13572" max="13572" width="7.875" style="116" bestFit="1" customWidth="1"/>
    <col min="13573" max="13574" width="0" style="116" hidden="1" customWidth="1"/>
    <col min="13575" max="13822" width="7.875" style="116"/>
    <col min="13823" max="13823" width="35.75" style="116" customWidth="1"/>
    <col min="13824" max="13824" width="0" style="116" hidden="1" customWidth="1"/>
    <col min="13825" max="13826" width="12" style="116" customWidth="1"/>
    <col min="13827" max="13827" width="8" style="116" bestFit="1" customWidth="1"/>
    <col min="13828" max="13828" width="7.875" style="116" bestFit="1" customWidth="1"/>
    <col min="13829" max="13830" width="0" style="116" hidden="1" customWidth="1"/>
    <col min="13831" max="14078" width="7.875" style="116"/>
    <col min="14079" max="14079" width="35.75" style="116" customWidth="1"/>
    <col min="14080" max="14080" width="0" style="116" hidden="1" customWidth="1"/>
    <col min="14081" max="14082" width="12" style="116" customWidth="1"/>
    <col min="14083" max="14083" width="8" style="116" bestFit="1" customWidth="1"/>
    <col min="14084" max="14084" width="7.875" style="116" bestFit="1" customWidth="1"/>
    <col min="14085" max="14086" width="0" style="116" hidden="1" customWidth="1"/>
    <col min="14087" max="14334" width="7.875" style="116"/>
    <col min="14335" max="14335" width="35.75" style="116" customWidth="1"/>
    <col min="14336" max="14336" width="0" style="116" hidden="1" customWidth="1"/>
    <col min="14337" max="14338" width="12" style="116" customWidth="1"/>
    <col min="14339" max="14339" width="8" style="116" bestFit="1" customWidth="1"/>
    <col min="14340" max="14340" width="7.875" style="116" bestFit="1" customWidth="1"/>
    <col min="14341" max="14342" width="0" style="116" hidden="1" customWidth="1"/>
    <col min="14343" max="14590" width="7.875" style="116"/>
    <col min="14591" max="14591" width="35.75" style="116" customWidth="1"/>
    <col min="14592" max="14592" width="0" style="116" hidden="1" customWidth="1"/>
    <col min="14593" max="14594" width="12" style="116" customWidth="1"/>
    <col min="14595" max="14595" width="8" style="116" bestFit="1" customWidth="1"/>
    <col min="14596" max="14596" width="7.875" style="116" bestFit="1" customWidth="1"/>
    <col min="14597" max="14598" width="0" style="116" hidden="1" customWidth="1"/>
    <col min="14599" max="14846" width="7.875" style="116"/>
    <col min="14847" max="14847" width="35.75" style="116" customWidth="1"/>
    <col min="14848" max="14848" width="0" style="116" hidden="1" customWidth="1"/>
    <col min="14849" max="14850" width="12" style="116" customWidth="1"/>
    <col min="14851" max="14851" width="8" style="116" bestFit="1" customWidth="1"/>
    <col min="14852" max="14852" width="7.875" style="116" bestFit="1" customWidth="1"/>
    <col min="14853" max="14854" width="0" style="116" hidden="1" customWidth="1"/>
    <col min="14855" max="15102" width="7.875" style="116"/>
    <col min="15103" max="15103" width="35.75" style="116" customWidth="1"/>
    <col min="15104" max="15104" width="0" style="116" hidden="1" customWidth="1"/>
    <col min="15105" max="15106" width="12" style="116" customWidth="1"/>
    <col min="15107" max="15107" width="8" style="116" bestFit="1" customWidth="1"/>
    <col min="15108" max="15108" width="7.875" style="116" bestFit="1" customWidth="1"/>
    <col min="15109" max="15110" width="0" style="116" hidden="1" customWidth="1"/>
    <col min="15111" max="15358" width="7.875" style="116"/>
    <col min="15359" max="15359" width="35.75" style="116" customWidth="1"/>
    <col min="15360" max="15360" width="0" style="116" hidden="1" customWidth="1"/>
    <col min="15361" max="15362" width="12" style="116" customWidth="1"/>
    <col min="15363" max="15363" width="8" style="116" bestFit="1" customWidth="1"/>
    <col min="15364" max="15364" width="7.875" style="116" bestFit="1" customWidth="1"/>
    <col min="15365" max="15366" width="0" style="116" hidden="1" customWidth="1"/>
    <col min="15367" max="15614" width="7.875" style="116"/>
    <col min="15615" max="15615" width="35.75" style="116" customWidth="1"/>
    <col min="15616" max="15616" width="0" style="116" hidden="1" customWidth="1"/>
    <col min="15617" max="15618" width="12" style="116" customWidth="1"/>
    <col min="15619" max="15619" width="8" style="116" bestFit="1" customWidth="1"/>
    <col min="15620" max="15620" width="7.875" style="116" bestFit="1" customWidth="1"/>
    <col min="15621" max="15622" width="0" style="116" hidden="1" customWidth="1"/>
    <col min="15623" max="15870" width="7.875" style="116"/>
    <col min="15871" max="15871" width="35.75" style="116" customWidth="1"/>
    <col min="15872" max="15872" width="0" style="116" hidden="1" customWidth="1"/>
    <col min="15873" max="15874" width="12" style="116" customWidth="1"/>
    <col min="15875" max="15875" width="8" style="116" bestFit="1" customWidth="1"/>
    <col min="15876" max="15876" width="7.875" style="116" bestFit="1" customWidth="1"/>
    <col min="15877" max="15878" width="0" style="116" hidden="1" customWidth="1"/>
    <col min="15879" max="16126" width="7.875" style="116"/>
    <col min="16127" max="16127" width="35.75" style="116" customWidth="1"/>
    <col min="16128" max="16128" width="0" style="116" hidden="1" customWidth="1"/>
    <col min="16129" max="16130" width="12" style="116" customWidth="1"/>
    <col min="16131" max="16131" width="8" style="116" bestFit="1" customWidth="1"/>
    <col min="16132" max="16132" width="7.875" style="116" bestFit="1" customWidth="1"/>
    <col min="16133" max="16134" width="0" style="116" hidden="1" customWidth="1"/>
    <col min="16135" max="16384" width="7.875" style="116"/>
  </cols>
  <sheetData>
    <row r="1" spans="1:5" ht="27" customHeight="1">
      <c r="A1" s="138" t="s">
        <v>115</v>
      </c>
      <c r="B1" s="115"/>
    </row>
    <row r="2" spans="1:5" ht="39.950000000000003" customHeight="1">
      <c r="A2" s="117" t="s">
        <v>96</v>
      </c>
      <c r="B2" s="118"/>
    </row>
    <row r="3" spans="1:5" s="120" customFormat="1" ht="18.75" customHeight="1">
      <c r="A3" s="119"/>
      <c r="B3" s="88" t="s">
        <v>41</v>
      </c>
    </row>
    <row r="4" spans="1:5" s="123" customFormat="1" ht="53.25" customHeight="1">
      <c r="A4" s="121" t="s">
        <v>70</v>
      </c>
      <c r="B4" s="112" t="s">
        <v>154</v>
      </c>
      <c r="C4" s="122"/>
    </row>
    <row r="5" spans="1:5" s="126" customFormat="1" ht="53.25" customHeight="1">
      <c r="A5" s="94" t="s">
        <v>817</v>
      </c>
      <c r="B5" s="94" t="s">
        <v>817</v>
      </c>
      <c r="C5" s="125"/>
    </row>
    <row r="6" spans="1:5" s="120" customFormat="1" ht="53.25" customHeight="1">
      <c r="A6" s="124"/>
      <c r="B6" s="124"/>
      <c r="C6" s="127"/>
      <c r="E6" s="120">
        <v>988753</v>
      </c>
    </row>
    <row r="7" spans="1:5" s="120" customFormat="1" ht="53.25" customHeight="1">
      <c r="A7" s="124"/>
      <c r="B7" s="124"/>
      <c r="C7" s="127"/>
      <c r="E7" s="120">
        <v>822672</v>
      </c>
    </row>
    <row r="8" spans="1:5" s="131" customFormat="1" ht="53.25" customHeight="1">
      <c r="A8" s="128" t="s">
        <v>31</v>
      </c>
      <c r="B8" s="129">
        <v>0</v>
      </c>
      <c r="C8" s="130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D29" sqref="D29"/>
    </sheetView>
  </sheetViews>
  <sheetFormatPr defaultRowHeight="15.75"/>
  <cols>
    <col min="1" max="1" width="41.625" style="68" customWidth="1"/>
    <col min="2" max="2" width="41.625" style="70" customWidth="1"/>
    <col min="3" max="16384" width="9" style="68"/>
  </cols>
  <sheetData>
    <row r="1" spans="1:2" ht="26.25" customHeight="1">
      <c r="A1" s="71" t="s">
        <v>116</v>
      </c>
    </row>
    <row r="2" spans="1:2" ht="24.75" customHeight="1">
      <c r="A2" s="185" t="s">
        <v>111</v>
      </c>
      <c r="B2" s="185"/>
    </row>
    <row r="3" spans="1:2" s="71" customFormat="1" ht="24" customHeight="1">
      <c r="B3" s="69" t="s">
        <v>30</v>
      </c>
    </row>
    <row r="4" spans="1:2" s="78" customFormat="1" ht="18.75" customHeight="1">
      <c r="A4" s="72" t="s">
        <v>754</v>
      </c>
      <c r="B4" s="85" t="s">
        <v>153</v>
      </c>
    </row>
    <row r="5" spans="1:2" s="84" customFormat="1" ht="18.75" customHeight="1">
      <c r="A5" s="151" t="s">
        <v>755</v>
      </c>
      <c r="B5" s="160">
        <v>0</v>
      </c>
    </row>
    <row r="6" spans="1:2" s="84" customFormat="1" ht="18.75" customHeight="1">
      <c r="A6" s="151" t="s">
        <v>756</v>
      </c>
      <c r="B6" s="160">
        <v>0</v>
      </c>
    </row>
    <row r="7" spans="1:2" s="84" customFormat="1" ht="18.75" customHeight="1">
      <c r="A7" s="151" t="s">
        <v>757</v>
      </c>
      <c r="B7" s="160">
        <v>0</v>
      </c>
    </row>
    <row r="8" spans="1:2" s="71" customFormat="1" ht="18.75" customHeight="1">
      <c r="A8" s="151" t="s">
        <v>758</v>
      </c>
      <c r="B8" s="160">
        <v>0</v>
      </c>
    </row>
    <row r="9" spans="1:2" s="78" customFormat="1" ht="18.75" customHeight="1">
      <c r="A9" s="151" t="s">
        <v>759</v>
      </c>
      <c r="B9" s="160">
        <v>4</v>
      </c>
    </row>
    <row r="10" spans="1:2">
      <c r="A10" s="151" t="s">
        <v>760</v>
      </c>
      <c r="B10" s="160">
        <v>0</v>
      </c>
    </row>
    <row r="11" spans="1:2">
      <c r="A11" s="151" t="s">
        <v>761</v>
      </c>
      <c r="B11" s="160">
        <v>0</v>
      </c>
    </row>
    <row r="12" spans="1:2">
      <c r="A12" s="151" t="s">
        <v>762</v>
      </c>
      <c r="B12" s="160">
        <v>0</v>
      </c>
    </row>
    <row r="13" spans="1:2">
      <c r="A13" s="151" t="s">
        <v>763</v>
      </c>
      <c r="B13" s="160">
        <v>0</v>
      </c>
    </row>
    <row r="14" spans="1:2">
      <c r="A14" s="151" t="s">
        <v>764</v>
      </c>
      <c r="B14" s="160">
        <v>19</v>
      </c>
    </row>
    <row r="15" spans="1:2">
      <c r="A15" s="151" t="s">
        <v>765</v>
      </c>
      <c r="B15" s="160">
        <v>263</v>
      </c>
    </row>
    <row r="16" spans="1:2">
      <c r="A16" s="151" t="s">
        <v>766</v>
      </c>
      <c r="B16" s="160">
        <v>0</v>
      </c>
    </row>
    <row r="17" spans="1:2">
      <c r="A17" s="151" t="s">
        <v>767</v>
      </c>
      <c r="B17" s="160">
        <v>685</v>
      </c>
    </row>
    <row r="18" spans="1:2">
      <c r="A18" s="151" t="s">
        <v>768</v>
      </c>
      <c r="B18" s="160">
        <v>75139</v>
      </c>
    </row>
    <row r="19" spans="1:2">
      <c r="A19" s="151" t="s">
        <v>769</v>
      </c>
      <c r="B19" s="160">
        <v>0</v>
      </c>
    </row>
    <row r="20" spans="1:2">
      <c r="A20" s="151" t="s">
        <v>770</v>
      </c>
      <c r="B20" s="160">
        <v>63</v>
      </c>
    </row>
    <row r="21" spans="1:2">
      <c r="A21" s="151" t="s">
        <v>771</v>
      </c>
      <c r="B21" s="160">
        <v>553</v>
      </c>
    </row>
    <row r="22" spans="1:2">
      <c r="A22" s="151" t="s">
        <v>772</v>
      </c>
      <c r="B22" s="160">
        <v>0</v>
      </c>
    </row>
    <row r="23" spans="1:2">
      <c r="A23" s="151" t="s">
        <v>773</v>
      </c>
      <c r="B23" s="160">
        <v>0</v>
      </c>
    </row>
    <row r="24" spans="1:2">
      <c r="A24" s="151" t="s">
        <v>774</v>
      </c>
      <c r="B24" s="160">
        <v>0</v>
      </c>
    </row>
    <row r="25" spans="1:2">
      <c r="A25" s="151" t="s">
        <v>775</v>
      </c>
      <c r="B25" s="160">
        <v>0</v>
      </c>
    </row>
    <row r="26" spans="1:2">
      <c r="A26" s="151" t="s">
        <v>776</v>
      </c>
      <c r="B26" s="160">
        <v>174</v>
      </c>
    </row>
    <row r="27" spans="1:2">
      <c r="A27" s="151" t="s">
        <v>777</v>
      </c>
      <c r="B27" s="160">
        <v>73</v>
      </c>
    </row>
    <row r="28" spans="1:2">
      <c r="A28" s="151" t="s">
        <v>778</v>
      </c>
      <c r="B28" s="160">
        <v>4</v>
      </c>
    </row>
    <row r="29" spans="1:2">
      <c r="A29" s="151" t="s">
        <v>779</v>
      </c>
      <c r="B29" s="160">
        <v>0</v>
      </c>
    </row>
    <row r="30" spans="1:2">
      <c r="A30" s="162" t="s">
        <v>780</v>
      </c>
      <c r="B30" s="160">
        <f>SUM(B5:B29)</f>
        <v>76977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opLeftCell="A28" workbookViewId="0">
      <selection activeCell="AC17" sqref="AC17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30" hidden="1" customWidth="1"/>
    <col min="5" max="5" width="8.125" style="30" hidden="1" customWidth="1"/>
    <col min="6" max="6" width="9.625" style="31" hidden="1" customWidth="1"/>
    <col min="7" max="7" width="17.5" style="31" hidden="1" customWidth="1"/>
    <col min="8" max="8" width="12.5" style="32" hidden="1" customWidth="1"/>
    <col min="9" max="9" width="7" style="33" hidden="1" customWidth="1"/>
    <col min="10" max="11" width="7" style="30" hidden="1" customWidth="1"/>
    <col min="12" max="12" width="13.875" style="30" hidden="1" customWidth="1"/>
    <col min="13" max="13" width="7.875" style="30" hidden="1" customWidth="1"/>
    <col min="14" max="14" width="9.5" style="30" hidden="1" customWidth="1"/>
    <col min="15" max="15" width="6.875" style="30" hidden="1" customWidth="1"/>
    <col min="16" max="16" width="9" style="30" hidden="1" customWidth="1"/>
    <col min="17" max="17" width="5.875" style="30" hidden="1" customWidth="1"/>
    <col min="18" max="18" width="5.25" style="30" hidden="1" customWidth="1"/>
    <col min="19" max="19" width="6.5" style="30" hidden="1" customWidth="1"/>
    <col min="20" max="21" width="7" style="30" hidden="1" customWidth="1"/>
    <col min="22" max="22" width="10.625" style="30" hidden="1" customWidth="1"/>
    <col min="23" max="23" width="10.5" style="30" hidden="1" customWidth="1"/>
    <col min="24" max="24" width="7" style="30" hidden="1" customWidth="1"/>
    <col min="25" max="16384" width="7" style="30"/>
  </cols>
  <sheetData>
    <row r="1" spans="1:24" ht="29.25" customHeight="1">
      <c r="A1" s="29" t="s">
        <v>89</v>
      </c>
    </row>
    <row r="2" spans="1:24" ht="28.5" customHeight="1">
      <c r="A2" s="180" t="s">
        <v>97</v>
      </c>
      <c r="B2" s="181"/>
      <c r="F2" s="30"/>
      <c r="G2" s="30"/>
      <c r="H2" s="30"/>
    </row>
    <row r="3" spans="1:24" s="3" customFormat="1" ht="21.75" customHeight="1">
      <c r="A3" s="4"/>
      <c r="B3" s="108" t="s">
        <v>14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22" t="s">
        <v>80</v>
      </c>
      <c r="B4" s="24" t="s">
        <v>155</v>
      </c>
      <c r="F4" s="38" t="s">
        <v>17</v>
      </c>
      <c r="G4" s="38" t="s">
        <v>18</v>
      </c>
      <c r="H4" s="38" t="s">
        <v>19</v>
      </c>
      <c r="I4" s="2"/>
      <c r="L4" s="38" t="s">
        <v>17</v>
      </c>
      <c r="M4" s="39" t="s">
        <v>18</v>
      </c>
      <c r="N4" s="38" t="s">
        <v>19</v>
      </c>
    </row>
    <row r="5" spans="1:24" s="4" customFormat="1" ht="25.5" customHeight="1">
      <c r="A5" s="132" t="s">
        <v>81</v>
      </c>
      <c r="B5" s="165">
        <f>SUM(B6,B7,B12,B21,B28,B30)</f>
        <v>85506</v>
      </c>
      <c r="C5" s="4">
        <v>105429</v>
      </c>
      <c r="D5" s="4">
        <v>595734.14</v>
      </c>
      <c r="E5" s="4">
        <f>104401+13602</f>
        <v>118003</v>
      </c>
      <c r="F5" s="58" t="s">
        <v>8</v>
      </c>
      <c r="G5" s="58" t="s">
        <v>20</v>
      </c>
      <c r="H5" s="58">
        <v>596221.15</v>
      </c>
      <c r="I5" s="4" t="e">
        <f>F5-A5</f>
        <v>#VALUE!</v>
      </c>
      <c r="J5" s="4">
        <f t="shared" ref="J5:J34" si="0">H5-B5</f>
        <v>510715.15</v>
      </c>
      <c r="K5" s="4">
        <v>75943</v>
      </c>
      <c r="L5" s="58" t="s">
        <v>8</v>
      </c>
      <c r="M5" s="58" t="s">
        <v>20</v>
      </c>
      <c r="N5" s="58">
        <v>643048.94999999995</v>
      </c>
      <c r="O5" s="4" t="e">
        <f>L5-A5</f>
        <v>#VALUE!</v>
      </c>
      <c r="P5" s="4">
        <f t="shared" ref="P5:P34" si="1">N5-B5</f>
        <v>557542.94999999995</v>
      </c>
      <c r="R5" s="4">
        <v>717759</v>
      </c>
      <c r="T5" s="59" t="s">
        <v>8</v>
      </c>
      <c r="U5" s="59" t="s">
        <v>20</v>
      </c>
      <c r="V5" s="59">
        <v>659380.53</v>
      </c>
      <c r="W5" s="4">
        <f t="shared" ref="W5:W34" si="2">B5-V5</f>
        <v>-573874.53</v>
      </c>
      <c r="X5" s="4" t="e">
        <f>T5-A5</f>
        <v>#VALUE!</v>
      </c>
    </row>
    <row r="6" spans="1:24" s="4" customFormat="1" ht="25.5" customHeight="1">
      <c r="A6" s="163" t="s">
        <v>167</v>
      </c>
      <c r="B6" s="165">
        <v>132</v>
      </c>
      <c r="F6" s="58"/>
      <c r="G6" s="58"/>
      <c r="H6" s="58"/>
      <c r="L6" s="58"/>
      <c r="M6" s="58"/>
      <c r="N6" s="58"/>
      <c r="T6" s="59"/>
      <c r="U6" s="59"/>
      <c r="V6" s="59"/>
    </row>
    <row r="7" spans="1:24" s="4" customFormat="1" ht="25.5" customHeight="1">
      <c r="A7" s="163" t="s">
        <v>169</v>
      </c>
      <c r="B7" s="165">
        <v>636</v>
      </c>
      <c r="F7" s="58"/>
      <c r="G7" s="58"/>
      <c r="H7" s="58"/>
      <c r="L7" s="58"/>
      <c r="M7" s="58"/>
      <c r="N7" s="58"/>
      <c r="T7" s="59"/>
      <c r="U7" s="59"/>
      <c r="V7" s="59"/>
    </row>
    <row r="8" spans="1:24" s="4" customFormat="1" ht="25.5" customHeight="1">
      <c r="A8" s="164" t="s">
        <v>781</v>
      </c>
      <c r="B8" s="142">
        <v>617</v>
      </c>
      <c r="F8" s="58"/>
      <c r="G8" s="58"/>
      <c r="H8" s="58"/>
      <c r="L8" s="58"/>
      <c r="M8" s="58"/>
      <c r="N8" s="58"/>
      <c r="T8" s="59"/>
      <c r="U8" s="59"/>
      <c r="V8" s="59"/>
    </row>
    <row r="9" spans="1:24" s="4" customFormat="1" ht="25.5" customHeight="1">
      <c r="A9" s="164" t="s">
        <v>782</v>
      </c>
      <c r="B9" s="142">
        <v>19</v>
      </c>
      <c r="F9" s="58"/>
      <c r="G9" s="58"/>
      <c r="H9" s="58"/>
      <c r="L9" s="58"/>
      <c r="M9" s="58"/>
      <c r="N9" s="58"/>
      <c r="T9" s="59"/>
      <c r="U9" s="59"/>
      <c r="V9" s="59"/>
    </row>
    <row r="10" spans="1:24" s="4" customFormat="1" ht="25.5" customHeight="1">
      <c r="A10" s="132" t="s">
        <v>173</v>
      </c>
      <c r="B10" s="165">
        <v>0</v>
      </c>
      <c r="F10" s="58"/>
      <c r="G10" s="58"/>
      <c r="H10" s="58"/>
      <c r="L10" s="58"/>
      <c r="M10" s="58"/>
      <c r="N10" s="58"/>
      <c r="T10" s="59"/>
      <c r="U10" s="59"/>
      <c r="V10" s="59"/>
    </row>
    <row r="11" spans="1:24" s="4" customFormat="1" ht="25.5" customHeight="1">
      <c r="A11" s="164" t="s">
        <v>783</v>
      </c>
      <c r="B11" s="142">
        <v>0</v>
      </c>
      <c r="F11" s="58"/>
      <c r="G11" s="58"/>
      <c r="H11" s="58"/>
      <c r="L11" s="58"/>
      <c r="M11" s="58"/>
      <c r="N11" s="58"/>
      <c r="T11" s="59"/>
      <c r="U11" s="59"/>
      <c r="V11" s="59"/>
    </row>
    <row r="12" spans="1:24" s="4" customFormat="1" ht="25.5" customHeight="1">
      <c r="A12" s="132" t="s">
        <v>175</v>
      </c>
      <c r="B12" s="165">
        <v>85985</v>
      </c>
      <c r="F12" s="58"/>
      <c r="G12" s="58"/>
      <c r="H12" s="58"/>
      <c r="L12" s="58"/>
      <c r="M12" s="58"/>
      <c r="N12" s="58"/>
      <c r="T12" s="59"/>
      <c r="U12" s="59"/>
      <c r="V12" s="59"/>
    </row>
    <row r="13" spans="1:24" s="4" customFormat="1" ht="25.5" customHeight="1">
      <c r="A13" s="164" t="s">
        <v>784</v>
      </c>
      <c r="B13" s="142">
        <v>0</v>
      </c>
      <c r="F13" s="58"/>
      <c r="G13" s="58"/>
      <c r="H13" s="58"/>
      <c r="L13" s="58"/>
      <c r="M13" s="58"/>
      <c r="N13" s="58"/>
      <c r="T13" s="59"/>
      <c r="U13" s="59"/>
      <c r="V13" s="59"/>
    </row>
    <row r="14" spans="1:24" s="4" customFormat="1" ht="25.5" customHeight="1">
      <c r="A14" s="164" t="s">
        <v>785</v>
      </c>
      <c r="B14" s="142">
        <v>97073</v>
      </c>
      <c r="F14" s="58"/>
      <c r="G14" s="58"/>
      <c r="H14" s="58"/>
      <c r="L14" s="58"/>
      <c r="M14" s="58"/>
      <c r="N14" s="58"/>
      <c r="T14" s="59"/>
      <c r="U14" s="59"/>
      <c r="V14" s="59"/>
    </row>
    <row r="15" spans="1:24" s="4" customFormat="1" ht="25.5" customHeight="1">
      <c r="A15" s="164" t="s">
        <v>786</v>
      </c>
      <c r="B15" s="142">
        <v>0</v>
      </c>
      <c r="F15" s="58"/>
      <c r="G15" s="58"/>
      <c r="H15" s="58"/>
      <c r="L15" s="58"/>
      <c r="M15" s="58"/>
      <c r="N15" s="58"/>
      <c r="T15" s="59"/>
      <c r="U15" s="59"/>
      <c r="V15" s="59"/>
    </row>
    <row r="16" spans="1:24" s="4" customFormat="1" ht="25.5" customHeight="1">
      <c r="A16" s="164" t="s">
        <v>787</v>
      </c>
      <c r="B16" s="142">
        <v>0</v>
      </c>
      <c r="F16" s="58"/>
      <c r="G16" s="58"/>
      <c r="H16" s="58"/>
      <c r="L16" s="58"/>
      <c r="M16" s="58"/>
      <c r="N16" s="58"/>
      <c r="T16" s="59"/>
      <c r="U16" s="59"/>
      <c r="V16" s="59"/>
    </row>
    <row r="17" spans="1:22" s="4" customFormat="1" ht="25.5" customHeight="1">
      <c r="A17" s="164" t="s">
        <v>788</v>
      </c>
      <c r="B17" s="142">
        <v>-1201</v>
      </c>
      <c r="F17" s="58"/>
      <c r="G17" s="58"/>
      <c r="H17" s="58"/>
      <c r="L17" s="58"/>
      <c r="M17" s="58"/>
      <c r="N17" s="58"/>
      <c r="T17" s="59"/>
      <c r="U17" s="59"/>
      <c r="V17" s="59"/>
    </row>
    <row r="18" spans="1:22" s="4" customFormat="1" ht="25.5" customHeight="1">
      <c r="A18" s="164" t="s">
        <v>789</v>
      </c>
      <c r="B18" s="142">
        <v>-10354</v>
      </c>
      <c r="F18" s="58"/>
      <c r="G18" s="58"/>
      <c r="H18" s="58"/>
      <c r="L18" s="58"/>
      <c r="M18" s="58"/>
      <c r="N18" s="58"/>
      <c r="T18" s="59"/>
      <c r="U18" s="59"/>
      <c r="V18" s="59"/>
    </row>
    <row r="19" spans="1:22" s="4" customFormat="1" ht="25.5" customHeight="1">
      <c r="A19" s="164" t="s">
        <v>790</v>
      </c>
      <c r="B19" s="142">
        <v>467</v>
      </c>
      <c r="F19" s="58"/>
      <c r="G19" s="58"/>
      <c r="H19" s="58"/>
      <c r="L19" s="58"/>
      <c r="M19" s="58"/>
      <c r="N19" s="58"/>
      <c r="T19" s="59"/>
      <c r="U19" s="59"/>
      <c r="V19" s="59"/>
    </row>
    <row r="20" spans="1:22" s="4" customFormat="1" ht="25.5" customHeight="1">
      <c r="A20" s="164" t="s">
        <v>791</v>
      </c>
      <c r="B20" s="142">
        <v>0</v>
      </c>
      <c r="F20" s="58"/>
      <c r="G20" s="58"/>
      <c r="H20" s="58"/>
      <c r="L20" s="58"/>
      <c r="M20" s="58"/>
      <c r="N20" s="58"/>
      <c r="T20" s="59"/>
      <c r="U20" s="59"/>
      <c r="V20" s="59"/>
    </row>
    <row r="21" spans="1:22" s="4" customFormat="1" ht="25.5" customHeight="1">
      <c r="A21" s="132" t="s">
        <v>177</v>
      </c>
      <c r="B21" s="165">
        <v>-65</v>
      </c>
      <c r="F21" s="58"/>
      <c r="G21" s="58"/>
      <c r="H21" s="58"/>
      <c r="L21" s="58"/>
      <c r="M21" s="58"/>
      <c r="N21" s="58"/>
      <c r="T21" s="59"/>
      <c r="U21" s="59"/>
      <c r="V21" s="59"/>
    </row>
    <row r="22" spans="1:22" s="4" customFormat="1" ht="25.5" customHeight="1">
      <c r="A22" s="164" t="s">
        <v>792</v>
      </c>
      <c r="B22" s="142">
        <v>0</v>
      </c>
      <c r="F22" s="58"/>
      <c r="G22" s="58"/>
      <c r="H22" s="58"/>
      <c r="L22" s="58"/>
      <c r="M22" s="58"/>
      <c r="N22" s="58"/>
      <c r="T22" s="59"/>
      <c r="U22" s="59"/>
      <c r="V22" s="59"/>
    </row>
    <row r="23" spans="1:22" s="4" customFormat="1" ht="25.5" customHeight="1">
      <c r="A23" s="164" t="s">
        <v>793</v>
      </c>
      <c r="B23" s="142">
        <v>-71</v>
      </c>
      <c r="F23" s="58"/>
      <c r="G23" s="58"/>
      <c r="H23" s="58"/>
      <c r="L23" s="58"/>
      <c r="M23" s="58"/>
      <c r="N23" s="58"/>
      <c r="T23" s="59"/>
      <c r="U23" s="59"/>
      <c r="V23" s="59"/>
    </row>
    <row r="24" spans="1:22" s="4" customFormat="1" ht="25.5" customHeight="1">
      <c r="A24" s="164" t="s">
        <v>794</v>
      </c>
      <c r="B24" s="142">
        <v>0</v>
      </c>
      <c r="F24" s="58"/>
      <c r="G24" s="58"/>
      <c r="H24" s="58"/>
      <c r="L24" s="58"/>
      <c r="M24" s="58"/>
      <c r="N24" s="58"/>
      <c r="T24" s="59"/>
      <c r="U24" s="59"/>
      <c r="V24" s="59"/>
    </row>
    <row r="25" spans="1:22" s="4" customFormat="1" ht="25.5" customHeight="1">
      <c r="A25" s="164" t="s">
        <v>795</v>
      </c>
      <c r="B25" s="142">
        <v>0</v>
      </c>
      <c r="F25" s="58"/>
      <c r="G25" s="58"/>
      <c r="H25" s="58"/>
      <c r="L25" s="58"/>
      <c r="M25" s="58"/>
      <c r="N25" s="58"/>
      <c r="T25" s="59"/>
      <c r="U25" s="59"/>
      <c r="V25" s="59"/>
    </row>
    <row r="26" spans="1:22" s="4" customFormat="1" ht="25.5" customHeight="1">
      <c r="A26" s="164" t="s">
        <v>796</v>
      </c>
      <c r="B26" s="142">
        <v>6</v>
      </c>
      <c r="F26" s="58"/>
      <c r="G26" s="58"/>
      <c r="H26" s="58"/>
      <c r="L26" s="58"/>
      <c r="M26" s="58"/>
      <c r="N26" s="58"/>
      <c r="T26" s="59"/>
      <c r="U26" s="59"/>
      <c r="V26" s="59"/>
    </row>
    <row r="27" spans="1:22" s="4" customFormat="1" ht="25.5" customHeight="1">
      <c r="A27" s="164" t="s">
        <v>797</v>
      </c>
      <c r="B27" s="142">
        <v>0</v>
      </c>
      <c r="F27" s="58"/>
      <c r="G27" s="58"/>
      <c r="H27" s="58"/>
      <c r="L27" s="58"/>
      <c r="M27" s="58"/>
      <c r="N27" s="58"/>
      <c r="T27" s="59"/>
      <c r="U27" s="59"/>
      <c r="V27" s="59"/>
    </row>
    <row r="28" spans="1:22" s="4" customFormat="1" ht="25.5" customHeight="1">
      <c r="A28" s="132" t="s">
        <v>181</v>
      </c>
      <c r="B28" s="165">
        <v>-70</v>
      </c>
      <c r="F28" s="58"/>
      <c r="G28" s="58"/>
      <c r="H28" s="58"/>
      <c r="L28" s="58"/>
      <c r="M28" s="58"/>
      <c r="N28" s="58"/>
      <c r="T28" s="59"/>
      <c r="U28" s="59"/>
      <c r="V28" s="59"/>
    </row>
    <row r="29" spans="1:22" s="4" customFormat="1" ht="25.5" customHeight="1">
      <c r="A29" s="164" t="s">
        <v>798</v>
      </c>
      <c r="B29" s="142">
        <v>-70</v>
      </c>
      <c r="F29" s="58"/>
      <c r="G29" s="58"/>
      <c r="H29" s="58"/>
      <c r="L29" s="58"/>
      <c r="M29" s="58"/>
      <c r="N29" s="58"/>
      <c r="T29" s="59"/>
      <c r="U29" s="59"/>
      <c r="V29" s="59"/>
    </row>
    <row r="30" spans="1:22" s="4" customFormat="1" ht="25.5" customHeight="1">
      <c r="A30" s="132" t="s">
        <v>193</v>
      </c>
      <c r="B30" s="165">
        <v>-1112</v>
      </c>
      <c r="F30" s="58"/>
      <c r="G30" s="58"/>
      <c r="H30" s="58"/>
      <c r="L30" s="58"/>
      <c r="M30" s="58"/>
      <c r="N30" s="58"/>
      <c r="T30" s="59"/>
      <c r="U30" s="59"/>
      <c r="V30" s="59"/>
    </row>
    <row r="31" spans="1:22" s="4" customFormat="1" ht="25.5" customHeight="1">
      <c r="A31" s="164" t="s">
        <v>799</v>
      </c>
      <c r="B31" s="142">
        <v>0</v>
      </c>
      <c r="F31" s="58"/>
      <c r="G31" s="58"/>
      <c r="H31" s="58"/>
      <c r="L31" s="58"/>
      <c r="M31" s="58"/>
      <c r="N31" s="58"/>
      <c r="T31" s="59"/>
      <c r="U31" s="59"/>
      <c r="V31" s="59"/>
    </row>
    <row r="32" spans="1:22" s="4" customFormat="1" ht="25.5" customHeight="1">
      <c r="A32" s="164" t="s">
        <v>800</v>
      </c>
      <c r="B32" s="142">
        <v>441</v>
      </c>
      <c r="F32" s="58"/>
      <c r="G32" s="58"/>
      <c r="H32" s="58"/>
      <c r="L32" s="58"/>
      <c r="M32" s="58"/>
      <c r="N32" s="58"/>
      <c r="T32" s="59"/>
      <c r="U32" s="59"/>
      <c r="V32" s="59"/>
    </row>
    <row r="33" spans="1:24" s="4" customFormat="1" ht="25.5" customHeight="1">
      <c r="A33" s="164" t="s">
        <v>801</v>
      </c>
      <c r="B33" s="142">
        <v>-1553</v>
      </c>
      <c r="F33" s="58"/>
      <c r="G33" s="58"/>
      <c r="H33" s="58"/>
      <c r="L33" s="58"/>
      <c r="M33" s="58"/>
      <c r="N33" s="58"/>
      <c r="T33" s="59"/>
      <c r="U33" s="59"/>
      <c r="V33" s="59"/>
    </row>
    <row r="34" spans="1:24" s="3" customFormat="1" ht="25.5" customHeight="1">
      <c r="A34" s="132" t="s">
        <v>87</v>
      </c>
      <c r="B34" s="9">
        <v>0</v>
      </c>
      <c r="C34" s="41">
        <v>105429</v>
      </c>
      <c r="D34" s="42">
        <v>595734.14</v>
      </c>
      <c r="E34" s="3">
        <f>104401+13602</f>
        <v>118003</v>
      </c>
      <c r="F34" s="43" t="s">
        <v>8</v>
      </c>
      <c r="G34" s="43" t="s">
        <v>20</v>
      </c>
      <c r="H34" s="44">
        <v>596221.15</v>
      </c>
      <c r="I34" s="2" t="e">
        <f>F34-A34</f>
        <v>#VALUE!</v>
      </c>
      <c r="J34" s="41">
        <f t="shared" si="0"/>
        <v>596221.15</v>
      </c>
      <c r="K34" s="41">
        <v>75943</v>
      </c>
      <c r="L34" s="43" t="s">
        <v>8</v>
      </c>
      <c r="M34" s="43" t="s">
        <v>20</v>
      </c>
      <c r="N34" s="44">
        <v>643048.94999999995</v>
      </c>
      <c r="O34" s="2" t="e">
        <f>L34-A34</f>
        <v>#VALUE!</v>
      </c>
      <c r="P34" s="41">
        <f t="shared" si="1"/>
        <v>643048.94999999995</v>
      </c>
      <c r="R34" s="3">
        <v>717759</v>
      </c>
      <c r="T34" s="45" t="s">
        <v>8</v>
      </c>
      <c r="U34" s="45" t="s">
        <v>20</v>
      </c>
      <c r="V34" s="46">
        <v>659380.53</v>
      </c>
      <c r="W34" s="3">
        <f t="shared" si="2"/>
        <v>-659380.53</v>
      </c>
      <c r="X34" s="3" t="e">
        <f>T34-A34</f>
        <v>#VALUE!</v>
      </c>
    </row>
    <row r="35" spans="1:24" s="3" customFormat="1" ht="25.5" customHeight="1">
      <c r="A35" s="114" t="s">
        <v>9</v>
      </c>
      <c r="B35" s="9">
        <f>B5</f>
        <v>85506</v>
      </c>
      <c r="F35" s="38" t="str">
        <f>""</f>
        <v/>
      </c>
      <c r="G35" s="38" t="str">
        <f>""</f>
        <v/>
      </c>
      <c r="H35" s="38" t="str">
        <f>""</f>
        <v/>
      </c>
      <c r="I35" s="2"/>
      <c r="L35" s="38" t="str">
        <f>""</f>
        <v/>
      </c>
      <c r="M35" s="39" t="str">
        <f>""</f>
        <v/>
      </c>
      <c r="N35" s="38" t="str">
        <f>""</f>
        <v/>
      </c>
      <c r="V35" s="8" t="e">
        <f>V36+#REF!+#REF!+#REF!+#REF!+#REF!+#REF!+#REF!+#REF!+#REF!+#REF!+#REF!+#REF!+#REF!+#REF!+#REF!+#REF!+#REF!+#REF!+#REF!+#REF!</f>
        <v>#REF!</v>
      </c>
      <c r="W35" s="8" t="e">
        <f>W36+#REF!+#REF!+#REF!+#REF!+#REF!+#REF!+#REF!+#REF!+#REF!+#REF!+#REF!+#REF!+#REF!+#REF!+#REF!+#REF!+#REF!+#REF!+#REF!+#REF!</f>
        <v>#REF!</v>
      </c>
    </row>
    <row r="36" spans="1:24" ht="19.5" customHeight="1">
      <c r="P36" s="49"/>
      <c r="T36" s="50" t="s">
        <v>3</v>
      </c>
      <c r="U36" s="50" t="s">
        <v>25</v>
      </c>
      <c r="V36" s="51">
        <v>19998</v>
      </c>
      <c r="W36" s="30">
        <f>B36-V36</f>
        <v>-19998</v>
      </c>
      <c r="X36" s="30">
        <f>T36-A36</f>
        <v>232</v>
      </c>
    </row>
    <row r="37" spans="1:24" ht="19.5" customHeight="1">
      <c r="P37" s="49"/>
      <c r="T37" s="50" t="s">
        <v>2</v>
      </c>
      <c r="U37" s="50" t="s">
        <v>26</v>
      </c>
      <c r="V37" s="51">
        <v>19998</v>
      </c>
      <c r="W37" s="30">
        <f>B37-V37</f>
        <v>-19998</v>
      </c>
      <c r="X37" s="30">
        <f>T37-A37</f>
        <v>23203</v>
      </c>
    </row>
    <row r="38" spans="1:24" ht="19.5" customHeight="1">
      <c r="P38" s="49"/>
      <c r="T38" s="50" t="s">
        <v>1</v>
      </c>
      <c r="U38" s="50" t="s">
        <v>27</v>
      </c>
      <c r="V38" s="51">
        <v>19998</v>
      </c>
      <c r="W38" s="30">
        <f>B38-V38</f>
        <v>-19998</v>
      </c>
      <c r="X38" s="30">
        <f>T38-A38</f>
        <v>2320301</v>
      </c>
    </row>
    <row r="39" spans="1:24" ht="19.5" customHeight="1">
      <c r="P39" s="49"/>
    </row>
    <row r="40" spans="1:24" ht="19.5" customHeight="1">
      <c r="P40" s="49"/>
    </row>
    <row r="41" spans="1:24" ht="19.5" customHeight="1">
      <c r="P41" s="49"/>
    </row>
    <row r="42" spans="1:24" ht="19.5" customHeight="1">
      <c r="P42" s="49"/>
    </row>
    <row r="43" spans="1:24" ht="19.5" customHeight="1">
      <c r="P43" s="49"/>
    </row>
    <row r="44" spans="1:24" ht="19.5" customHeight="1">
      <c r="P44" s="49"/>
    </row>
    <row r="45" spans="1:24" ht="19.5" customHeight="1">
      <c r="P45" s="49"/>
    </row>
    <row r="46" spans="1:24" ht="19.5" customHeight="1">
      <c r="P46" s="49"/>
    </row>
    <row r="47" spans="1:24" ht="19.5" customHeight="1">
      <c r="P47" s="49"/>
    </row>
    <row r="48" spans="1:24" ht="19.5" customHeight="1">
      <c r="P48" s="49"/>
    </row>
    <row r="49" spans="16:16" ht="19.5" customHeight="1">
      <c r="P49" s="49"/>
    </row>
    <row r="50" spans="16:16" ht="19.5" customHeight="1">
      <c r="P50" s="49"/>
    </row>
    <row r="51" spans="16:16" ht="19.5" customHeight="1">
      <c r="P51" s="49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topLeftCell="A31" workbookViewId="0">
      <selection activeCell="B55" sqref="B55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2" customWidth="1"/>
    <col min="4" max="4" width="10.375" style="3" hidden="1" customWidth="1"/>
    <col min="5" max="5" width="9.625" style="30" hidden="1" customWidth="1"/>
    <col min="6" max="6" width="8.125" style="30" hidden="1" customWidth="1"/>
    <col min="7" max="7" width="9.625" style="31" hidden="1" customWidth="1"/>
    <col min="8" max="8" width="17.5" style="31" hidden="1" customWidth="1"/>
    <col min="9" max="9" width="12.5" style="32" hidden="1" customWidth="1"/>
    <col min="10" max="10" width="7" style="33" hidden="1" customWidth="1"/>
    <col min="11" max="12" width="7" style="30" hidden="1" customWidth="1"/>
    <col min="13" max="13" width="13.875" style="30" hidden="1" customWidth="1"/>
    <col min="14" max="14" width="7.875" style="30" hidden="1" customWidth="1"/>
    <col min="15" max="15" width="9.5" style="30" hidden="1" customWidth="1"/>
    <col min="16" max="16" width="6.875" style="30" hidden="1" customWidth="1"/>
    <col min="17" max="17" width="9" style="30" hidden="1" customWidth="1"/>
    <col min="18" max="18" width="5.875" style="30" hidden="1" customWidth="1"/>
    <col min="19" max="19" width="5.25" style="30" hidden="1" customWidth="1"/>
    <col min="20" max="20" width="6.5" style="30" hidden="1" customWidth="1"/>
    <col min="21" max="22" width="7" style="30" hidden="1" customWidth="1"/>
    <col min="23" max="23" width="10.625" style="30" hidden="1" customWidth="1"/>
    <col min="24" max="24" width="10.5" style="30" hidden="1" customWidth="1"/>
    <col min="25" max="25" width="7" style="30" hidden="1" customWidth="1"/>
    <col min="26" max="16384" width="7" style="30"/>
  </cols>
  <sheetData>
    <row r="1" spans="1:25" ht="20.25" customHeight="1">
      <c r="A1" s="29" t="s">
        <v>117</v>
      </c>
    </row>
    <row r="2" spans="1:25" ht="23.25">
      <c r="A2" s="180" t="s">
        <v>98</v>
      </c>
      <c r="B2" s="182"/>
      <c r="C2" s="181"/>
      <c r="G2" s="30"/>
      <c r="H2" s="30"/>
      <c r="I2" s="30"/>
    </row>
    <row r="3" spans="1:25" s="3" customFormat="1">
      <c r="A3" s="4"/>
      <c r="C3" s="34" t="s">
        <v>14</v>
      </c>
      <c r="E3" s="3">
        <v>12.11</v>
      </c>
      <c r="G3" s="3">
        <v>12.22</v>
      </c>
      <c r="J3" s="2"/>
      <c r="M3" s="3">
        <v>1.2</v>
      </c>
    </row>
    <row r="4" spans="1:25" s="25" customFormat="1" ht="21.75" customHeight="1">
      <c r="A4" s="22" t="s">
        <v>11</v>
      </c>
      <c r="B4" s="23" t="s">
        <v>12</v>
      </c>
      <c r="C4" s="24" t="s">
        <v>155</v>
      </c>
      <c r="G4" s="26" t="s">
        <v>11</v>
      </c>
      <c r="H4" s="26" t="s">
        <v>10</v>
      </c>
      <c r="I4" s="26" t="s">
        <v>9</v>
      </c>
      <c r="J4" s="27"/>
      <c r="M4" s="26" t="s">
        <v>11</v>
      </c>
      <c r="N4" s="28" t="s">
        <v>10</v>
      </c>
      <c r="O4" s="26" t="s">
        <v>9</v>
      </c>
    </row>
    <row r="5" spans="1:25" s="25" customFormat="1" ht="21.75" customHeight="1">
      <c r="A5" s="171" t="s">
        <v>821</v>
      </c>
      <c r="B5" s="170" t="s">
        <v>819</v>
      </c>
      <c r="C5" s="175">
        <v>132</v>
      </c>
      <c r="G5" s="26"/>
      <c r="H5" s="26"/>
      <c r="I5" s="26"/>
      <c r="J5" s="27"/>
      <c r="M5" s="26"/>
      <c r="N5" s="28"/>
      <c r="O5" s="26"/>
    </row>
    <row r="6" spans="1:25" s="25" customFormat="1" ht="21.75" customHeight="1">
      <c r="A6" s="6" t="s">
        <v>822</v>
      </c>
      <c r="B6" s="67" t="s">
        <v>820</v>
      </c>
      <c r="C6" s="178">
        <v>132</v>
      </c>
      <c r="G6" s="26"/>
      <c r="H6" s="26"/>
      <c r="I6" s="26"/>
      <c r="J6" s="27"/>
      <c r="M6" s="26"/>
      <c r="N6" s="28"/>
      <c r="O6" s="26"/>
    </row>
    <row r="7" spans="1:25" s="25" customFormat="1" ht="23.25" customHeight="1">
      <c r="A7" s="63">
        <v>2070702</v>
      </c>
      <c r="B7" s="67" t="s">
        <v>823</v>
      </c>
      <c r="C7" s="178">
        <v>132</v>
      </c>
      <c r="G7" s="26"/>
      <c r="H7" s="26"/>
      <c r="I7" s="26"/>
      <c r="J7" s="27"/>
      <c r="M7" s="26"/>
      <c r="N7" s="28"/>
      <c r="O7" s="26"/>
    </row>
    <row r="8" spans="1:25" s="4" customFormat="1" ht="24" customHeight="1">
      <c r="A8" s="7" t="s">
        <v>36</v>
      </c>
      <c r="B8" s="132" t="s">
        <v>86</v>
      </c>
      <c r="C8" s="174">
        <f>SUM(C9,C13)</f>
        <v>636</v>
      </c>
      <c r="D8" s="4">
        <v>105429</v>
      </c>
      <c r="E8" s="4">
        <v>595734.14</v>
      </c>
      <c r="F8" s="4">
        <f>104401+13602</f>
        <v>118003</v>
      </c>
      <c r="G8" s="58" t="s">
        <v>8</v>
      </c>
      <c r="H8" s="58" t="s">
        <v>20</v>
      </c>
      <c r="I8" s="58">
        <v>596221.15</v>
      </c>
      <c r="J8" s="4">
        <f t="shared" ref="J8:J31" si="0">G8-A8</f>
        <v>-7</v>
      </c>
      <c r="K8" s="4">
        <f t="shared" ref="K8:K31" si="1">I8-C8</f>
        <v>595585.15</v>
      </c>
      <c r="L8" s="4">
        <v>75943</v>
      </c>
      <c r="M8" s="58" t="s">
        <v>8</v>
      </c>
      <c r="N8" s="58" t="s">
        <v>20</v>
      </c>
      <c r="O8" s="58">
        <v>643048.94999999995</v>
      </c>
      <c r="P8" s="4">
        <f t="shared" ref="P8:P31" si="2">M8-A8</f>
        <v>-7</v>
      </c>
      <c r="Q8" s="4">
        <f t="shared" ref="Q8:Q31" si="3">O8-C8</f>
        <v>642412.94999999995</v>
      </c>
      <c r="S8" s="4">
        <v>717759</v>
      </c>
      <c r="U8" s="59" t="s">
        <v>8</v>
      </c>
      <c r="V8" s="59" t="s">
        <v>20</v>
      </c>
      <c r="W8" s="59">
        <v>659380.53</v>
      </c>
      <c r="X8" s="4">
        <f t="shared" ref="X8:X31" si="4">C8-W8</f>
        <v>-658744.53</v>
      </c>
      <c r="Y8" s="4">
        <f t="shared" ref="Y8:Y31" si="5">U8-A8</f>
        <v>-7</v>
      </c>
    </row>
    <row r="9" spans="1:25" s="60" customFormat="1" ht="24" customHeight="1">
      <c r="A9" s="6">
        <v>20822</v>
      </c>
      <c r="B9" s="67" t="s">
        <v>824</v>
      </c>
      <c r="C9" s="178">
        <v>617</v>
      </c>
      <c r="E9" s="60">
        <v>7616.62</v>
      </c>
      <c r="G9" s="61" t="s">
        <v>7</v>
      </c>
      <c r="H9" s="61" t="s">
        <v>21</v>
      </c>
      <c r="I9" s="61">
        <v>7616.62</v>
      </c>
      <c r="J9" s="60">
        <f t="shared" si="0"/>
        <v>-721</v>
      </c>
      <c r="K9" s="60">
        <f t="shared" si="1"/>
        <v>6999.62</v>
      </c>
      <c r="M9" s="61" t="s">
        <v>7</v>
      </c>
      <c r="N9" s="61" t="s">
        <v>21</v>
      </c>
      <c r="O9" s="61">
        <v>7749.58</v>
      </c>
      <c r="P9" s="60">
        <f t="shared" si="2"/>
        <v>-721</v>
      </c>
      <c r="Q9" s="60">
        <f t="shared" si="3"/>
        <v>7132.58</v>
      </c>
      <c r="U9" s="62" t="s">
        <v>7</v>
      </c>
      <c r="V9" s="62" t="s">
        <v>21</v>
      </c>
      <c r="W9" s="62">
        <v>8475.4699999999993</v>
      </c>
      <c r="X9" s="60">
        <f t="shared" si="4"/>
        <v>-7858.4699999999993</v>
      </c>
      <c r="Y9" s="60">
        <f t="shared" si="5"/>
        <v>-721</v>
      </c>
    </row>
    <row r="10" spans="1:25" s="64" customFormat="1" ht="24" customHeight="1">
      <c r="A10" s="63">
        <v>2082201</v>
      </c>
      <c r="B10" s="67" t="s">
        <v>825</v>
      </c>
      <c r="C10" s="178">
        <v>429</v>
      </c>
      <c r="E10" s="64">
        <v>3922.87</v>
      </c>
      <c r="G10" s="65" t="s">
        <v>6</v>
      </c>
      <c r="H10" s="65" t="s">
        <v>22</v>
      </c>
      <c r="I10" s="65">
        <v>3922.87</v>
      </c>
      <c r="J10" s="64">
        <f t="shared" si="0"/>
        <v>-72100</v>
      </c>
      <c r="K10" s="64">
        <f t="shared" si="1"/>
        <v>3493.87</v>
      </c>
      <c r="L10" s="64">
        <v>750</v>
      </c>
      <c r="M10" s="65" t="s">
        <v>6</v>
      </c>
      <c r="N10" s="65" t="s">
        <v>22</v>
      </c>
      <c r="O10" s="65">
        <v>4041.81</v>
      </c>
      <c r="P10" s="64">
        <f t="shared" si="2"/>
        <v>-72100</v>
      </c>
      <c r="Q10" s="64">
        <f t="shared" si="3"/>
        <v>3612.81</v>
      </c>
      <c r="U10" s="66" t="s">
        <v>6</v>
      </c>
      <c r="V10" s="66" t="s">
        <v>22</v>
      </c>
      <c r="W10" s="66">
        <v>4680.9399999999996</v>
      </c>
      <c r="X10" s="64">
        <f t="shared" si="4"/>
        <v>-4251.9399999999996</v>
      </c>
      <c r="Y10" s="64">
        <f t="shared" si="5"/>
        <v>-72100</v>
      </c>
    </row>
    <row r="11" spans="1:25" s="64" customFormat="1" ht="24" customHeight="1">
      <c r="A11" s="63">
        <v>2082202</v>
      </c>
      <c r="B11" s="67" t="s">
        <v>826</v>
      </c>
      <c r="C11" s="178">
        <v>198</v>
      </c>
      <c r="G11" s="65"/>
      <c r="H11" s="65"/>
      <c r="I11" s="65"/>
      <c r="M11" s="65"/>
      <c r="N11" s="65"/>
      <c r="O11" s="65"/>
      <c r="U11" s="66"/>
      <c r="V11" s="66"/>
      <c r="W11" s="66"/>
    </row>
    <row r="12" spans="1:25" s="64" customFormat="1" ht="24" customHeight="1">
      <c r="A12" s="63">
        <v>2082299</v>
      </c>
      <c r="B12" s="67" t="s">
        <v>827</v>
      </c>
      <c r="C12" s="178">
        <v>-10</v>
      </c>
      <c r="G12" s="65"/>
      <c r="H12" s="65"/>
      <c r="I12" s="65"/>
      <c r="M12" s="65"/>
      <c r="N12" s="65"/>
      <c r="O12" s="65"/>
      <c r="U12" s="66"/>
      <c r="V12" s="66"/>
      <c r="W12" s="66"/>
    </row>
    <row r="13" spans="1:25" s="64" customFormat="1" ht="24" customHeight="1">
      <c r="A13" s="6">
        <v>20823</v>
      </c>
      <c r="B13" s="67" t="s">
        <v>782</v>
      </c>
      <c r="C13" s="178">
        <v>19</v>
      </c>
      <c r="G13" s="65"/>
      <c r="H13" s="65"/>
      <c r="I13" s="65"/>
      <c r="M13" s="65"/>
      <c r="N13" s="65"/>
      <c r="O13" s="65"/>
      <c r="U13" s="66"/>
      <c r="V13" s="66"/>
      <c r="W13" s="66"/>
    </row>
    <row r="14" spans="1:25" s="64" customFormat="1" ht="24" customHeight="1">
      <c r="A14" s="63">
        <v>2082302</v>
      </c>
      <c r="B14" s="67" t="s">
        <v>828</v>
      </c>
      <c r="C14" s="178">
        <v>5</v>
      </c>
      <c r="G14" s="65"/>
      <c r="H14" s="65"/>
      <c r="I14" s="65"/>
      <c r="M14" s="65"/>
      <c r="N14" s="65"/>
      <c r="O14" s="65"/>
      <c r="U14" s="66"/>
      <c r="V14" s="66"/>
      <c r="W14" s="66"/>
    </row>
    <row r="15" spans="1:25" s="64" customFormat="1" ht="24" customHeight="1">
      <c r="A15" s="63">
        <v>2082399</v>
      </c>
      <c r="B15" s="67" t="s">
        <v>829</v>
      </c>
      <c r="C15" s="178">
        <v>14</v>
      </c>
      <c r="G15" s="65"/>
      <c r="H15" s="65"/>
      <c r="I15" s="65"/>
      <c r="M15" s="65"/>
      <c r="N15" s="65"/>
      <c r="O15" s="65"/>
      <c r="U15" s="66"/>
      <c r="V15" s="66"/>
      <c r="W15" s="66"/>
    </row>
    <row r="16" spans="1:25" s="3" customFormat="1" ht="24" customHeight="1">
      <c r="A16" s="7" t="s">
        <v>37</v>
      </c>
      <c r="B16" s="7" t="s">
        <v>35</v>
      </c>
      <c r="C16" s="177">
        <f>SUM(C17,C27,C28,C32,C34,C36,C38,C40,C46)</f>
        <v>84738</v>
      </c>
      <c r="D16" s="41">
        <v>105429</v>
      </c>
      <c r="E16" s="42">
        <v>595734.14</v>
      </c>
      <c r="F16" s="3">
        <f>104401+13602</f>
        <v>118003</v>
      </c>
      <c r="G16" s="43" t="s">
        <v>8</v>
      </c>
      <c r="H16" s="43" t="s">
        <v>20</v>
      </c>
      <c r="I16" s="44">
        <v>596221.15</v>
      </c>
      <c r="J16" s="2">
        <f t="shared" si="0"/>
        <v>-11</v>
      </c>
      <c r="K16" s="41">
        <f t="shared" si="1"/>
        <v>511483.15</v>
      </c>
      <c r="L16" s="41">
        <v>75943</v>
      </c>
      <c r="M16" s="43" t="s">
        <v>8</v>
      </c>
      <c r="N16" s="43" t="s">
        <v>20</v>
      </c>
      <c r="O16" s="44">
        <v>643048.94999999995</v>
      </c>
      <c r="P16" s="2">
        <f t="shared" si="2"/>
        <v>-11</v>
      </c>
      <c r="Q16" s="41">
        <f t="shared" si="3"/>
        <v>558310.94999999995</v>
      </c>
      <c r="S16" s="3">
        <v>717759</v>
      </c>
      <c r="U16" s="45" t="s">
        <v>8</v>
      </c>
      <c r="V16" s="45" t="s">
        <v>20</v>
      </c>
      <c r="W16" s="46">
        <v>659380.53</v>
      </c>
      <c r="X16" s="3">
        <f t="shared" si="4"/>
        <v>-574642.53</v>
      </c>
      <c r="Y16" s="3">
        <f t="shared" si="5"/>
        <v>-11</v>
      </c>
    </row>
    <row r="17" spans="1:25" s="3" customFormat="1" ht="24" customHeight="1">
      <c r="A17" s="6">
        <v>21208</v>
      </c>
      <c r="B17" s="67" t="s">
        <v>785</v>
      </c>
      <c r="C17" s="178">
        <v>97073</v>
      </c>
      <c r="D17" s="41"/>
      <c r="E17" s="42"/>
      <c r="G17" s="43"/>
      <c r="H17" s="43"/>
      <c r="I17" s="44"/>
      <c r="J17" s="2"/>
      <c r="K17" s="41"/>
      <c r="L17" s="41"/>
      <c r="M17" s="43"/>
      <c r="N17" s="43"/>
      <c r="O17" s="44"/>
      <c r="P17" s="2"/>
      <c r="Q17" s="41"/>
      <c r="U17" s="45"/>
      <c r="V17" s="45"/>
      <c r="W17" s="46"/>
    </row>
    <row r="18" spans="1:25" s="3" customFormat="1" ht="24" customHeight="1">
      <c r="A18" s="63">
        <v>2120801</v>
      </c>
      <c r="B18" s="67" t="s">
        <v>830</v>
      </c>
      <c r="C18" s="178">
        <v>44293</v>
      </c>
      <c r="D18" s="41"/>
      <c r="E18" s="42"/>
      <c r="G18" s="43"/>
      <c r="H18" s="43"/>
      <c r="I18" s="44"/>
      <c r="J18" s="2"/>
      <c r="K18" s="41"/>
      <c r="L18" s="41"/>
      <c r="M18" s="43"/>
      <c r="N18" s="43"/>
      <c r="O18" s="44"/>
      <c r="P18" s="2"/>
      <c r="Q18" s="41"/>
      <c r="U18" s="45"/>
      <c r="V18" s="45"/>
      <c r="W18" s="46"/>
    </row>
    <row r="19" spans="1:25" s="3" customFormat="1" ht="24" customHeight="1">
      <c r="A19" s="63">
        <v>2120802</v>
      </c>
      <c r="B19" s="67" t="s">
        <v>831</v>
      </c>
      <c r="C19" s="178">
        <v>74</v>
      </c>
      <c r="D19" s="41"/>
      <c r="E19" s="42"/>
      <c r="G19" s="43"/>
      <c r="H19" s="43"/>
      <c r="I19" s="44"/>
      <c r="J19" s="2"/>
      <c r="K19" s="41"/>
      <c r="L19" s="41"/>
      <c r="M19" s="43"/>
      <c r="N19" s="43"/>
      <c r="O19" s="44"/>
      <c r="P19" s="2"/>
      <c r="Q19" s="41"/>
      <c r="U19" s="45"/>
      <c r="V19" s="45"/>
      <c r="W19" s="46"/>
    </row>
    <row r="20" spans="1:25" s="3" customFormat="1" ht="24" customHeight="1">
      <c r="A20" s="63">
        <v>2120803</v>
      </c>
      <c r="B20" s="67" t="s">
        <v>832</v>
      </c>
      <c r="C20" s="178">
        <v>6294</v>
      </c>
      <c r="D20" s="41"/>
      <c r="E20" s="42"/>
      <c r="G20" s="43"/>
      <c r="H20" s="43"/>
      <c r="I20" s="44"/>
      <c r="J20" s="2"/>
      <c r="K20" s="41"/>
      <c r="L20" s="41"/>
      <c r="M20" s="43"/>
      <c r="N20" s="43"/>
      <c r="O20" s="44"/>
      <c r="P20" s="2"/>
      <c r="Q20" s="41"/>
      <c r="U20" s="45"/>
      <c r="V20" s="45"/>
      <c r="W20" s="46"/>
    </row>
    <row r="21" spans="1:25" s="3" customFormat="1" ht="24" customHeight="1">
      <c r="A21" s="63">
        <v>2120804</v>
      </c>
      <c r="B21" s="67" t="s">
        <v>833</v>
      </c>
      <c r="C21" s="178">
        <v>1655</v>
      </c>
      <c r="D21" s="41"/>
      <c r="E21" s="42"/>
      <c r="G21" s="43"/>
      <c r="H21" s="43"/>
      <c r="I21" s="44"/>
      <c r="J21" s="2"/>
      <c r="K21" s="41"/>
      <c r="L21" s="41"/>
      <c r="M21" s="43"/>
      <c r="N21" s="43"/>
      <c r="O21" s="44"/>
      <c r="P21" s="2"/>
      <c r="Q21" s="41"/>
      <c r="U21" s="45"/>
      <c r="V21" s="45"/>
      <c r="W21" s="46"/>
    </row>
    <row r="22" spans="1:25" s="3" customFormat="1" ht="24" customHeight="1">
      <c r="A22" s="63">
        <v>2120805</v>
      </c>
      <c r="B22" s="67" t="s">
        <v>834</v>
      </c>
      <c r="C22" s="178">
        <v>2362</v>
      </c>
      <c r="D22" s="41"/>
      <c r="E22" s="42"/>
      <c r="G22" s="43"/>
      <c r="H22" s="43"/>
      <c r="I22" s="44"/>
      <c r="J22" s="2"/>
      <c r="K22" s="41"/>
      <c r="L22" s="41"/>
      <c r="M22" s="43"/>
      <c r="N22" s="43"/>
      <c r="O22" s="44"/>
      <c r="P22" s="2"/>
      <c r="Q22" s="41"/>
      <c r="U22" s="45"/>
      <c r="V22" s="45"/>
      <c r="W22" s="46"/>
    </row>
    <row r="23" spans="1:25" s="3" customFormat="1" ht="24" customHeight="1">
      <c r="A23" s="63">
        <v>2120806</v>
      </c>
      <c r="B23" s="67" t="s">
        <v>835</v>
      </c>
      <c r="C23" s="178">
        <v>445</v>
      </c>
      <c r="D23" s="41"/>
      <c r="E23" s="42"/>
      <c r="G23" s="43"/>
      <c r="H23" s="43"/>
      <c r="I23" s="44"/>
      <c r="J23" s="2"/>
      <c r="K23" s="41"/>
      <c r="L23" s="41"/>
      <c r="M23" s="43"/>
      <c r="N23" s="43"/>
      <c r="O23" s="44"/>
      <c r="P23" s="2"/>
      <c r="Q23" s="41"/>
      <c r="U23" s="45"/>
      <c r="V23" s="45"/>
      <c r="W23" s="46"/>
    </row>
    <row r="24" spans="1:25" s="3" customFormat="1" ht="24" customHeight="1">
      <c r="A24" s="63">
        <v>2120807</v>
      </c>
      <c r="B24" s="67" t="s">
        <v>836</v>
      </c>
      <c r="C24" s="178">
        <v>4206</v>
      </c>
      <c r="D24" s="41"/>
      <c r="E24" s="42"/>
      <c r="G24" s="43"/>
      <c r="H24" s="43"/>
      <c r="I24" s="44"/>
      <c r="J24" s="2"/>
      <c r="K24" s="41"/>
      <c r="L24" s="41"/>
      <c r="M24" s="43"/>
      <c r="N24" s="43"/>
      <c r="O24" s="44"/>
      <c r="P24" s="2"/>
      <c r="Q24" s="41"/>
      <c r="U24" s="45"/>
      <c r="V24" s="45"/>
      <c r="W24" s="46"/>
    </row>
    <row r="25" spans="1:25" s="3" customFormat="1" ht="24" customHeight="1">
      <c r="A25" s="63">
        <v>2120809</v>
      </c>
      <c r="B25" s="67" t="s">
        <v>837</v>
      </c>
      <c r="C25" s="178">
        <v>4180</v>
      </c>
      <c r="D25" s="41"/>
      <c r="E25" s="42"/>
      <c r="G25" s="43"/>
      <c r="H25" s="43"/>
      <c r="I25" s="44"/>
      <c r="J25" s="2"/>
      <c r="K25" s="41"/>
      <c r="L25" s="41"/>
      <c r="M25" s="43"/>
      <c r="N25" s="43"/>
      <c r="O25" s="44"/>
      <c r="P25" s="2"/>
      <c r="Q25" s="41"/>
      <c r="U25" s="45"/>
      <c r="V25" s="45"/>
      <c r="W25" s="46"/>
    </row>
    <row r="26" spans="1:25" s="3" customFormat="1" ht="24" customHeight="1">
      <c r="A26" s="63" t="s">
        <v>838</v>
      </c>
      <c r="B26" s="67" t="s">
        <v>839</v>
      </c>
      <c r="C26" s="178">
        <v>33564</v>
      </c>
      <c r="D26" s="41"/>
      <c r="E26" s="42"/>
      <c r="G26" s="43"/>
      <c r="H26" s="43"/>
      <c r="I26" s="44"/>
      <c r="J26" s="2"/>
      <c r="K26" s="41"/>
      <c r="L26" s="41"/>
      <c r="M26" s="43"/>
      <c r="N26" s="43"/>
      <c r="O26" s="44"/>
      <c r="P26" s="2"/>
      <c r="Q26" s="41"/>
      <c r="U26" s="45"/>
      <c r="V26" s="45"/>
      <c r="W26" s="46"/>
    </row>
    <row r="27" spans="1:25" s="3" customFormat="1" ht="24" customHeight="1">
      <c r="A27" s="6">
        <v>21211</v>
      </c>
      <c r="B27" s="67" t="s">
        <v>788</v>
      </c>
      <c r="C27" s="178">
        <v>-1201</v>
      </c>
      <c r="D27" s="41"/>
      <c r="E27" s="42"/>
      <c r="G27" s="43"/>
      <c r="H27" s="43"/>
      <c r="I27" s="44"/>
      <c r="J27" s="2"/>
      <c r="K27" s="41"/>
      <c r="L27" s="41"/>
      <c r="M27" s="43"/>
      <c r="N27" s="43"/>
      <c r="O27" s="44"/>
      <c r="P27" s="2"/>
      <c r="Q27" s="41"/>
      <c r="U27" s="45"/>
      <c r="V27" s="45"/>
      <c r="W27" s="46"/>
    </row>
    <row r="28" spans="1:25" s="3" customFormat="1" ht="24" customHeight="1">
      <c r="A28" s="6">
        <v>21212</v>
      </c>
      <c r="B28" s="67" t="s">
        <v>789</v>
      </c>
      <c r="C28" s="178">
        <v>-10354</v>
      </c>
      <c r="D28" s="41"/>
      <c r="E28" s="42"/>
      <c r="G28" s="43"/>
      <c r="H28" s="43"/>
      <c r="I28" s="44"/>
      <c r="J28" s="2"/>
      <c r="K28" s="41"/>
      <c r="L28" s="41"/>
      <c r="M28" s="43"/>
      <c r="N28" s="43"/>
      <c r="O28" s="44"/>
      <c r="P28" s="2"/>
      <c r="Q28" s="41"/>
      <c r="U28" s="45"/>
      <c r="V28" s="45"/>
      <c r="W28" s="46"/>
    </row>
    <row r="29" spans="1:25" s="3" customFormat="1" ht="24" customHeight="1">
      <c r="A29" s="63">
        <v>2121201</v>
      </c>
      <c r="B29" s="67" t="s">
        <v>840</v>
      </c>
      <c r="C29" s="178">
        <v>-10368</v>
      </c>
      <c r="D29" s="41"/>
      <c r="E29" s="41">
        <v>7616.62</v>
      </c>
      <c r="G29" s="43" t="s">
        <v>7</v>
      </c>
      <c r="H29" s="43" t="s">
        <v>21</v>
      </c>
      <c r="I29" s="44">
        <v>7616.62</v>
      </c>
      <c r="J29" s="2">
        <f t="shared" si="0"/>
        <v>-2101100</v>
      </c>
      <c r="K29" s="41">
        <f t="shared" si="1"/>
        <v>17984.62</v>
      </c>
      <c r="L29" s="41"/>
      <c r="M29" s="43" t="s">
        <v>7</v>
      </c>
      <c r="N29" s="43" t="s">
        <v>21</v>
      </c>
      <c r="O29" s="44">
        <v>7749.58</v>
      </c>
      <c r="P29" s="2">
        <f t="shared" si="2"/>
        <v>-2101100</v>
      </c>
      <c r="Q29" s="41">
        <f t="shared" si="3"/>
        <v>18117.580000000002</v>
      </c>
      <c r="U29" s="45" t="s">
        <v>7</v>
      </c>
      <c r="V29" s="45" t="s">
        <v>21</v>
      </c>
      <c r="W29" s="46">
        <v>8475.4699999999993</v>
      </c>
      <c r="X29" s="3">
        <f t="shared" si="4"/>
        <v>-18843.47</v>
      </c>
      <c r="Y29" s="3">
        <f t="shared" si="5"/>
        <v>-2101100</v>
      </c>
    </row>
    <row r="30" spans="1:25" s="3" customFormat="1" ht="24" customHeight="1">
      <c r="A30" s="63">
        <v>2121202</v>
      </c>
      <c r="B30" s="67" t="s">
        <v>841</v>
      </c>
      <c r="C30" s="178">
        <v>33</v>
      </c>
      <c r="D30" s="41"/>
      <c r="E30" s="41">
        <v>3922.87</v>
      </c>
      <c r="G30" s="43" t="s">
        <v>6</v>
      </c>
      <c r="H30" s="43" t="s">
        <v>22</v>
      </c>
      <c r="I30" s="44">
        <v>3922.87</v>
      </c>
      <c r="J30" s="2">
        <f t="shared" si="0"/>
        <v>-111101</v>
      </c>
      <c r="K30" s="41">
        <f t="shared" si="1"/>
        <v>3889.87</v>
      </c>
      <c r="L30" s="41">
        <v>750</v>
      </c>
      <c r="M30" s="43" t="s">
        <v>6</v>
      </c>
      <c r="N30" s="43" t="s">
        <v>22</v>
      </c>
      <c r="O30" s="44">
        <v>4041.81</v>
      </c>
      <c r="P30" s="2">
        <f t="shared" si="2"/>
        <v>-111101</v>
      </c>
      <c r="Q30" s="41">
        <f t="shared" si="3"/>
        <v>4008.81</v>
      </c>
      <c r="U30" s="45" t="s">
        <v>6</v>
      </c>
      <c r="V30" s="45" t="s">
        <v>22</v>
      </c>
      <c r="W30" s="46">
        <v>4680.9399999999996</v>
      </c>
      <c r="X30" s="3">
        <f t="shared" si="4"/>
        <v>-4647.9399999999996</v>
      </c>
      <c r="Y30" s="3">
        <f t="shared" si="5"/>
        <v>-111101</v>
      </c>
    </row>
    <row r="31" spans="1:25" s="3" customFormat="1" ht="24" customHeight="1">
      <c r="A31" s="63">
        <v>2121203</v>
      </c>
      <c r="B31" s="67" t="s">
        <v>842</v>
      </c>
      <c r="C31" s="178">
        <v>-19</v>
      </c>
      <c r="D31" s="48"/>
      <c r="E31" s="48">
        <v>135.6</v>
      </c>
      <c r="G31" s="43" t="s">
        <v>5</v>
      </c>
      <c r="H31" s="43" t="s">
        <v>23</v>
      </c>
      <c r="I31" s="44">
        <v>135.6</v>
      </c>
      <c r="J31" s="2">
        <f t="shared" si="0"/>
        <v>-111004</v>
      </c>
      <c r="K31" s="41">
        <f t="shared" si="1"/>
        <v>154.6</v>
      </c>
      <c r="L31" s="41"/>
      <c r="M31" s="43" t="s">
        <v>5</v>
      </c>
      <c r="N31" s="43" t="s">
        <v>23</v>
      </c>
      <c r="O31" s="44">
        <v>135.6</v>
      </c>
      <c r="P31" s="2">
        <f t="shared" si="2"/>
        <v>-111004</v>
      </c>
      <c r="Q31" s="41">
        <f t="shared" si="3"/>
        <v>154.6</v>
      </c>
      <c r="U31" s="45" t="s">
        <v>5</v>
      </c>
      <c r="V31" s="45" t="s">
        <v>23</v>
      </c>
      <c r="W31" s="46">
        <v>135.6</v>
      </c>
      <c r="X31" s="3">
        <f t="shared" si="4"/>
        <v>-154.6</v>
      </c>
      <c r="Y31" s="3">
        <f t="shared" si="5"/>
        <v>-111004</v>
      </c>
    </row>
    <row r="32" spans="1:25" s="3" customFormat="1" ht="24" customHeight="1">
      <c r="A32" s="172">
        <v>21213</v>
      </c>
      <c r="B32" s="173" t="s">
        <v>790</v>
      </c>
      <c r="C32" s="176">
        <v>467</v>
      </c>
      <c r="D32" s="48"/>
      <c r="E32" s="48"/>
      <c r="G32" s="43"/>
      <c r="H32" s="43"/>
      <c r="I32" s="44"/>
      <c r="J32" s="2"/>
      <c r="K32" s="41"/>
      <c r="L32" s="41"/>
      <c r="M32" s="43"/>
      <c r="N32" s="43"/>
      <c r="O32" s="44"/>
      <c r="P32" s="2"/>
      <c r="Q32" s="41"/>
      <c r="U32" s="45"/>
      <c r="V32" s="45"/>
      <c r="W32" s="46"/>
    </row>
    <row r="33" spans="1:25" s="3" customFormat="1" ht="24" customHeight="1">
      <c r="A33" s="63">
        <v>2121399</v>
      </c>
      <c r="B33" s="67" t="s">
        <v>843</v>
      </c>
      <c r="C33" s="178">
        <v>467</v>
      </c>
      <c r="D33" s="48"/>
      <c r="E33" s="48"/>
      <c r="G33" s="43"/>
      <c r="H33" s="43"/>
      <c r="I33" s="44"/>
      <c r="J33" s="2"/>
      <c r="K33" s="41"/>
      <c r="L33" s="41"/>
      <c r="M33" s="43"/>
      <c r="N33" s="43"/>
      <c r="O33" s="44"/>
      <c r="P33" s="2"/>
      <c r="Q33" s="41"/>
      <c r="U33" s="45"/>
      <c r="V33" s="45"/>
      <c r="W33" s="46"/>
    </row>
    <row r="34" spans="1:25" s="3" customFormat="1" ht="24" customHeight="1">
      <c r="A34" s="6">
        <v>21366</v>
      </c>
      <c r="B34" s="67" t="s">
        <v>793</v>
      </c>
      <c r="C34" s="178">
        <v>-71</v>
      </c>
      <c r="D34" s="48"/>
      <c r="E34" s="48"/>
      <c r="G34" s="43"/>
      <c r="H34" s="43"/>
      <c r="I34" s="44"/>
      <c r="J34" s="2"/>
      <c r="K34" s="41"/>
      <c r="L34" s="41"/>
      <c r="M34" s="43"/>
      <c r="N34" s="43"/>
      <c r="O34" s="44"/>
      <c r="P34" s="2"/>
      <c r="Q34" s="41"/>
      <c r="U34" s="45"/>
      <c r="V34" s="45"/>
      <c r="W34" s="46"/>
    </row>
    <row r="35" spans="1:25" s="3" customFormat="1" ht="24" customHeight="1">
      <c r="A35" s="63">
        <v>2136602</v>
      </c>
      <c r="B35" s="67" t="s">
        <v>844</v>
      </c>
      <c r="C35" s="178">
        <v>-71</v>
      </c>
      <c r="D35" s="48"/>
      <c r="E35" s="48"/>
      <c r="G35" s="43"/>
      <c r="H35" s="43"/>
      <c r="I35" s="44"/>
      <c r="J35" s="2"/>
      <c r="K35" s="41"/>
      <c r="L35" s="41"/>
      <c r="M35" s="43"/>
      <c r="N35" s="43"/>
      <c r="O35" s="44"/>
      <c r="P35" s="2"/>
      <c r="Q35" s="41"/>
      <c r="U35" s="45"/>
      <c r="V35" s="45"/>
      <c r="W35" s="46"/>
    </row>
    <row r="36" spans="1:25" s="3" customFormat="1" ht="24" customHeight="1">
      <c r="A36" s="172">
        <v>21369</v>
      </c>
      <c r="B36" s="173" t="s">
        <v>796</v>
      </c>
      <c r="C36" s="176">
        <v>6</v>
      </c>
      <c r="D36" s="48"/>
      <c r="E36" s="48"/>
      <c r="G36" s="43"/>
      <c r="H36" s="43"/>
      <c r="I36" s="44"/>
      <c r="J36" s="2"/>
      <c r="K36" s="41"/>
      <c r="L36" s="41"/>
      <c r="M36" s="43"/>
      <c r="N36" s="43"/>
      <c r="O36" s="44"/>
      <c r="P36" s="2"/>
      <c r="Q36" s="41"/>
      <c r="U36" s="45"/>
      <c r="V36" s="45"/>
      <c r="W36" s="46"/>
    </row>
    <row r="37" spans="1:25" s="3" customFormat="1" ht="24" customHeight="1">
      <c r="A37" s="63">
        <v>2136901</v>
      </c>
      <c r="B37" s="67" t="s">
        <v>845</v>
      </c>
      <c r="C37" s="178">
        <v>6</v>
      </c>
      <c r="D37" s="48"/>
      <c r="E37" s="48"/>
      <c r="G37" s="43"/>
      <c r="H37" s="43"/>
      <c r="I37" s="44"/>
      <c r="J37" s="2"/>
      <c r="K37" s="41"/>
      <c r="L37" s="41"/>
      <c r="M37" s="43"/>
      <c r="N37" s="43"/>
      <c r="O37" s="44"/>
      <c r="P37" s="2"/>
      <c r="Q37" s="41"/>
      <c r="U37" s="45"/>
      <c r="V37" s="45"/>
      <c r="W37" s="46"/>
    </row>
    <row r="38" spans="1:25" s="3" customFormat="1" ht="24" customHeight="1">
      <c r="A38" s="6">
        <v>21561</v>
      </c>
      <c r="B38" s="67" t="s">
        <v>798</v>
      </c>
      <c r="C38" s="178">
        <v>-70</v>
      </c>
      <c r="D38" s="48"/>
      <c r="E38" s="48"/>
      <c r="G38" s="43"/>
      <c r="H38" s="43"/>
      <c r="I38" s="44"/>
      <c r="J38" s="2"/>
      <c r="K38" s="41"/>
      <c r="L38" s="41"/>
      <c r="M38" s="43"/>
      <c r="N38" s="43"/>
      <c r="O38" s="44"/>
      <c r="P38" s="2"/>
      <c r="Q38" s="41"/>
      <c r="U38" s="45"/>
      <c r="V38" s="45"/>
      <c r="W38" s="46"/>
    </row>
    <row r="39" spans="1:25" s="3" customFormat="1" ht="24" customHeight="1">
      <c r="A39" s="63">
        <v>2156199</v>
      </c>
      <c r="B39" s="67" t="s">
        <v>846</v>
      </c>
      <c r="C39" s="178">
        <v>-70</v>
      </c>
      <c r="D39" s="48"/>
      <c r="E39" s="48"/>
      <c r="G39" s="43"/>
      <c r="H39" s="43"/>
      <c r="I39" s="44"/>
      <c r="J39" s="2"/>
      <c r="K39" s="41"/>
      <c r="L39" s="41"/>
      <c r="M39" s="43"/>
      <c r="N39" s="43"/>
      <c r="O39" s="44"/>
      <c r="P39" s="2"/>
      <c r="Q39" s="41"/>
      <c r="U39" s="45"/>
      <c r="V39" s="45"/>
      <c r="W39" s="46"/>
    </row>
    <row r="40" spans="1:25" s="3" customFormat="1" ht="24" customHeight="1">
      <c r="A40" s="6">
        <v>22960</v>
      </c>
      <c r="B40" s="67" t="s">
        <v>800</v>
      </c>
      <c r="C40" s="178">
        <v>441</v>
      </c>
      <c r="D40" s="48"/>
      <c r="E40" s="48"/>
      <c r="G40" s="43"/>
      <c r="H40" s="43"/>
      <c r="I40" s="44"/>
      <c r="J40" s="2"/>
      <c r="K40" s="41"/>
      <c r="L40" s="41"/>
      <c r="M40" s="43"/>
      <c r="N40" s="43"/>
      <c r="O40" s="44"/>
      <c r="P40" s="2"/>
      <c r="Q40" s="41"/>
      <c r="U40" s="45"/>
      <c r="V40" s="45"/>
      <c r="W40" s="46"/>
    </row>
    <row r="41" spans="1:25" s="3" customFormat="1" ht="24" customHeight="1">
      <c r="A41" s="63">
        <v>2296002</v>
      </c>
      <c r="B41" s="67" t="s">
        <v>847</v>
      </c>
      <c r="C41" s="178">
        <v>124</v>
      </c>
      <c r="D41" s="48"/>
      <c r="E41" s="48"/>
      <c r="G41" s="43"/>
      <c r="H41" s="43"/>
      <c r="I41" s="44"/>
      <c r="J41" s="2"/>
      <c r="K41" s="41"/>
      <c r="L41" s="41"/>
      <c r="M41" s="43"/>
      <c r="N41" s="43"/>
      <c r="O41" s="44"/>
      <c r="P41" s="2"/>
      <c r="Q41" s="41"/>
      <c r="U41" s="45"/>
      <c r="V41" s="45"/>
      <c r="W41" s="46"/>
    </row>
    <row r="42" spans="1:25" s="3" customFormat="1" ht="24" customHeight="1">
      <c r="A42" s="63">
        <v>2296003</v>
      </c>
      <c r="B42" s="67" t="s">
        <v>848</v>
      </c>
      <c r="C42" s="178">
        <v>104</v>
      </c>
      <c r="D42" s="48"/>
      <c r="E42" s="48"/>
      <c r="G42" s="43"/>
      <c r="H42" s="43"/>
      <c r="I42" s="44"/>
      <c r="J42" s="2"/>
      <c r="K42" s="41"/>
      <c r="L42" s="41"/>
      <c r="M42" s="43"/>
      <c r="N42" s="43"/>
      <c r="O42" s="44"/>
      <c r="P42" s="2"/>
      <c r="Q42" s="41"/>
      <c r="U42" s="45"/>
      <c r="V42" s="45"/>
      <c r="W42" s="46"/>
    </row>
    <row r="43" spans="1:25" s="3" customFormat="1" ht="24" customHeight="1">
      <c r="A43" s="63">
        <v>2296004</v>
      </c>
      <c r="B43" s="67" t="s">
        <v>849</v>
      </c>
      <c r="C43" s="178">
        <v>170</v>
      </c>
      <c r="D43" s="48"/>
      <c r="E43" s="48"/>
      <c r="G43" s="43"/>
      <c r="H43" s="43"/>
      <c r="I43" s="44"/>
      <c r="J43" s="2"/>
      <c r="K43" s="41"/>
      <c r="L43" s="41"/>
      <c r="M43" s="43"/>
      <c r="N43" s="43"/>
      <c r="O43" s="44"/>
      <c r="P43" s="2"/>
      <c r="Q43" s="41"/>
      <c r="U43" s="45"/>
      <c r="V43" s="45"/>
      <c r="W43" s="46"/>
    </row>
    <row r="44" spans="1:25" s="3" customFormat="1" ht="24" customHeight="1">
      <c r="A44" s="63">
        <v>2296013</v>
      </c>
      <c r="B44" s="67" t="s">
        <v>850</v>
      </c>
      <c r="C44" s="178">
        <v>45</v>
      </c>
      <c r="D44" s="48"/>
      <c r="E44" s="48"/>
      <c r="G44" s="43"/>
      <c r="H44" s="43"/>
      <c r="I44" s="44"/>
      <c r="J44" s="2"/>
      <c r="K44" s="41"/>
      <c r="L44" s="41"/>
      <c r="M44" s="43"/>
      <c r="N44" s="43"/>
      <c r="O44" s="44"/>
      <c r="P44" s="2"/>
      <c r="Q44" s="41"/>
      <c r="U44" s="45"/>
      <c r="V44" s="45"/>
      <c r="W44" s="46"/>
    </row>
    <row r="45" spans="1:25" s="3" customFormat="1" ht="24" customHeight="1">
      <c r="A45" s="63">
        <v>2296099</v>
      </c>
      <c r="B45" s="67" t="s">
        <v>851</v>
      </c>
      <c r="C45" s="178">
        <v>-2</v>
      </c>
      <c r="D45" s="48"/>
      <c r="E45" s="48"/>
      <c r="G45" s="43"/>
      <c r="H45" s="43"/>
      <c r="I45" s="44"/>
      <c r="J45" s="2"/>
      <c r="K45" s="41"/>
      <c r="L45" s="41"/>
      <c r="M45" s="43"/>
      <c r="N45" s="43"/>
      <c r="O45" s="44"/>
      <c r="P45" s="2"/>
      <c r="Q45" s="41"/>
      <c r="U45" s="45"/>
      <c r="V45" s="45"/>
      <c r="W45" s="46"/>
    </row>
    <row r="46" spans="1:25" s="3" customFormat="1" ht="24" customHeight="1">
      <c r="A46" s="172">
        <v>22904</v>
      </c>
      <c r="B46" s="173" t="s">
        <v>801</v>
      </c>
      <c r="C46" s="178">
        <v>-1553</v>
      </c>
      <c r="D46" s="48"/>
      <c r="E46" s="48"/>
      <c r="G46" s="43"/>
      <c r="H46" s="43"/>
      <c r="I46" s="44"/>
      <c r="J46" s="2"/>
      <c r="K46" s="41"/>
      <c r="L46" s="41"/>
      <c r="M46" s="43"/>
      <c r="N46" s="43"/>
      <c r="O46" s="44"/>
      <c r="P46" s="2"/>
      <c r="Q46" s="41"/>
      <c r="U46" s="45"/>
      <c r="V46" s="45"/>
      <c r="W46" s="46"/>
    </row>
    <row r="47" spans="1:25" s="3" customFormat="1" ht="24" customHeight="1">
      <c r="A47" s="190" t="s">
        <v>38</v>
      </c>
      <c r="B47" s="191"/>
      <c r="C47" s="177">
        <f>SUM(C5,C8,C16)</f>
        <v>85506</v>
      </c>
      <c r="G47" s="38" t="str">
        <f>""</f>
        <v/>
      </c>
      <c r="H47" s="38" t="str">
        <f>""</f>
        <v/>
      </c>
      <c r="I47" s="38" t="str">
        <f>""</f>
        <v/>
      </c>
      <c r="J47" s="2"/>
      <c r="M47" s="38" t="str">
        <f>""</f>
        <v/>
      </c>
      <c r="N47" s="39" t="str">
        <f>""</f>
        <v/>
      </c>
      <c r="O47" s="38" t="str">
        <f>""</f>
        <v/>
      </c>
      <c r="W47" s="8" t="e">
        <f>W48+#REF!+#REF!+#REF!+#REF!+#REF!+#REF!+#REF!+#REF!+#REF!+#REF!+#REF!+#REF!+#REF!+#REF!+#REF!+#REF!+#REF!+#REF!+#REF!+#REF!</f>
        <v>#REF!</v>
      </c>
      <c r="X47" s="8" t="e">
        <f>X48+#REF!+#REF!+#REF!+#REF!+#REF!+#REF!+#REF!+#REF!+#REF!+#REF!+#REF!+#REF!+#REF!+#REF!+#REF!+#REF!+#REF!+#REF!+#REF!+#REF!</f>
        <v>#REF!</v>
      </c>
    </row>
    <row r="48" spans="1:25" ht="19.5" customHeight="1">
      <c r="Q48" s="49"/>
      <c r="U48" s="50" t="s">
        <v>3</v>
      </c>
      <c r="V48" s="50" t="s">
        <v>25</v>
      </c>
      <c r="W48" s="51">
        <v>19998</v>
      </c>
      <c r="X48" s="30">
        <f>C48-W48</f>
        <v>-19998</v>
      </c>
      <c r="Y48" s="30">
        <f>U48-A48</f>
        <v>232</v>
      </c>
    </row>
    <row r="49" spans="17:25" ht="19.5" customHeight="1">
      <c r="Q49" s="49"/>
      <c r="U49" s="50" t="s">
        <v>2</v>
      </c>
      <c r="V49" s="50" t="s">
        <v>26</v>
      </c>
      <c r="W49" s="51">
        <v>19998</v>
      </c>
      <c r="X49" s="30">
        <f>C49-W49</f>
        <v>-19998</v>
      </c>
      <c r="Y49" s="30">
        <f>U49-A49</f>
        <v>23203</v>
      </c>
    </row>
    <row r="50" spans="17:25" ht="19.5" customHeight="1">
      <c r="Q50" s="49"/>
      <c r="U50" s="50" t="s">
        <v>1</v>
      </c>
      <c r="V50" s="50" t="s">
        <v>27</v>
      </c>
      <c r="W50" s="51">
        <v>19998</v>
      </c>
      <c r="X50" s="30">
        <f>C50-W50</f>
        <v>-19998</v>
      </c>
      <c r="Y50" s="30">
        <f>U50-A50</f>
        <v>2320301</v>
      </c>
    </row>
    <row r="51" spans="17:25" ht="19.5" customHeight="1">
      <c r="Q51" s="49"/>
    </row>
    <row r="52" spans="17:25" ht="19.5" customHeight="1">
      <c r="Q52" s="49"/>
    </row>
    <row r="53" spans="17:25" ht="19.5" customHeight="1">
      <c r="Q53" s="49"/>
    </row>
    <row r="54" spans="17:25" ht="19.5" customHeight="1">
      <c r="Q54" s="49"/>
    </row>
    <row r="55" spans="17:25" ht="19.5" customHeight="1">
      <c r="Q55" s="49"/>
    </row>
    <row r="56" spans="17:25" ht="19.5" customHeight="1">
      <c r="Q56" s="49"/>
    </row>
    <row r="57" spans="17:25" ht="19.5" customHeight="1">
      <c r="Q57" s="49"/>
    </row>
    <row r="58" spans="17:25" ht="19.5" customHeight="1">
      <c r="Q58" s="49"/>
    </row>
    <row r="59" spans="17:25" ht="19.5" customHeight="1">
      <c r="Q59" s="49"/>
    </row>
    <row r="60" spans="17:25" ht="19.5" customHeight="1">
      <c r="Q60" s="49"/>
    </row>
    <row r="61" spans="17:25" ht="19.5" customHeight="1">
      <c r="Q61" s="49"/>
    </row>
    <row r="62" spans="17:25" ht="19.5" customHeight="1">
      <c r="Q62" s="49"/>
    </row>
    <row r="63" spans="17:25" ht="19.5" customHeight="1">
      <c r="Q63" s="49"/>
    </row>
  </sheetData>
  <mergeCells count="2">
    <mergeCell ref="A2:C2"/>
    <mergeCell ref="A47:B47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2016-12-03T08:58:57Z</dcterms:modified>
</cp:coreProperties>
</file>